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15" yWindow="690" windowWidth="16380" windowHeight="8130" tabRatio="546" activeTab="1"/>
  </bookViews>
  <sheets>
    <sheet name="Kod" sheetId="1" r:id="rId1"/>
    <sheet name="Otchet" sheetId="2" r:id="rId2"/>
    <sheet name="Stat" sheetId="3" r:id="rId3"/>
    <sheet name="I stypen" sheetId="4" r:id="rId4"/>
    <sheet name="II stypen" sheetId="5" r:id="rId5"/>
    <sheet name="III stypen" sheetId="6" r:id="rId6"/>
    <sheet name="Sch-02-3-9_класс" sheetId="7" state="hidden" r:id="rId7"/>
    <sheet name="Sch-02-3-10_класс" sheetId="8" state="hidden" r:id="rId8"/>
    <sheet name="Sch-02-3-11_класс" sheetId="9" state="hidden" r:id="rId9"/>
  </sheets>
  <definedNames>
    <definedName name="_xlnm._FilterDatabase" localSheetId="0" hidden="1">Kod!$A$1:$D$1221</definedName>
    <definedName name="Excel_BuiltIn__FilterDatabase_1">Kod!$A$1:$D$904</definedName>
    <definedName name="А1">'I stypen'!#REF!</definedName>
    <definedName name="_xlnm.Print_Titles" localSheetId="7">'Sch-02-3-10_класс'!$A:$B</definedName>
    <definedName name="_xlnm.Print_Titles" localSheetId="8">'Sch-02-3-11_класс'!$A:$B</definedName>
    <definedName name="_xlnm.Print_Titles" localSheetId="6">'Sch-02-3-9_класс'!$A:$B</definedName>
    <definedName name="_xlnm.Print_Titles" localSheetId="2">Stat!$1:$9</definedName>
  </definedNames>
  <calcPr calcId="145621"/>
</workbook>
</file>

<file path=xl/calcChain.xml><?xml version="1.0" encoding="utf-8"?>
<calcChain xmlns="http://schemas.openxmlformats.org/spreadsheetml/2006/main">
  <c r="F7" i="3" l="1"/>
  <c r="I9" i="2"/>
  <c r="AA7" i="3"/>
  <c r="X7" i="3"/>
  <c r="R7" i="3"/>
  <c r="U7" i="3"/>
  <c r="O7" i="3"/>
  <c r="I41" i="2" s="1"/>
  <c r="L7" i="3"/>
  <c r="I7" i="3"/>
  <c r="AC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10" i="3"/>
  <c r="T10" i="6"/>
  <c r="T11" i="6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10" i="4"/>
  <c r="V11" i="4"/>
  <c r="V15" i="4"/>
  <c r="V20" i="4"/>
  <c r="V22" i="4"/>
  <c r="V25" i="4"/>
  <c r="V27" i="4"/>
  <c r="V28" i="4"/>
  <c r="V29" i="4"/>
  <c r="V30" i="4"/>
  <c r="V31" i="4"/>
  <c r="V32" i="4"/>
  <c r="V33" i="4"/>
  <c r="S33" i="4"/>
  <c r="S11" i="4"/>
  <c r="S12" i="4"/>
  <c r="S13" i="4"/>
  <c r="S14" i="4"/>
  <c r="S15" i="4"/>
  <c r="S16" i="4"/>
  <c r="S17" i="4"/>
  <c r="S19" i="4"/>
  <c r="S20" i="4"/>
  <c r="S21" i="4"/>
  <c r="S22" i="4"/>
  <c r="S24" i="4"/>
  <c r="S25" i="4"/>
  <c r="S26" i="4"/>
  <c r="S27" i="4"/>
  <c r="S28" i="4"/>
  <c r="S29" i="4"/>
  <c r="S30" i="4"/>
  <c r="S31" i="4"/>
  <c r="S32" i="4"/>
  <c r="I42" i="2" l="1"/>
  <c r="AB7" i="3"/>
  <c r="I40" i="2"/>
  <c r="I39" i="2" s="1"/>
  <c r="L34" i="4"/>
  <c r="K34" i="4"/>
  <c r="J34" i="4"/>
  <c r="I34" i="4"/>
  <c r="H34" i="4"/>
  <c r="W34" i="4" l="1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H7" i="3"/>
  <c r="G7" i="3"/>
  <c r="AG7" i="3" l="1"/>
  <c r="I12" i="2" s="1"/>
  <c r="AC7" i="3"/>
  <c r="AE10" i="3"/>
  <c r="Q34" i="4" l="1"/>
  <c r="P34" i="4"/>
  <c r="O34" i="4"/>
  <c r="N34" i="4"/>
  <c r="M34" i="4"/>
  <c r="G34" i="4"/>
  <c r="I32" i="2" s="1"/>
  <c r="F34" i="4"/>
  <c r="E34" i="4"/>
  <c r="I36" i="2" s="1"/>
  <c r="D34" i="4"/>
  <c r="C34" i="4"/>
  <c r="AC33" i="4"/>
  <c r="AB33" i="4"/>
  <c r="Z33" i="4"/>
  <c r="Y33" i="4"/>
  <c r="AC32" i="4"/>
  <c r="AB32" i="4"/>
  <c r="Z32" i="4"/>
  <c r="Y32" i="4"/>
  <c r="V12" i="4" l="1"/>
  <c r="V14" i="4"/>
  <c r="V16" i="4"/>
  <c r="V18" i="4"/>
  <c r="V24" i="4"/>
  <c r="V26" i="4"/>
  <c r="S18" i="4"/>
  <c r="V13" i="4"/>
  <c r="V17" i="4"/>
  <c r="V19" i="4"/>
  <c r="V21" i="4"/>
  <c r="V23" i="4"/>
  <c r="S23" i="4"/>
  <c r="I24" i="2"/>
  <c r="I28" i="2"/>
  <c r="I20" i="2"/>
  <c r="I48" i="2" s="1"/>
  <c r="V10" i="4"/>
  <c r="S10" i="4"/>
  <c r="AC34" i="4"/>
  <c r="T34" i="4"/>
  <c r="AB33" i="6"/>
  <c r="AB31" i="6"/>
  <c r="AB27" i="6"/>
  <c r="Y33" i="6"/>
  <c r="Y31" i="6"/>
  <c r="Y27" i="6"/>
  <c r="V33" i="6"/>
  <c r="V31" i="6"/>
  <c r="V27" i="6"/>
  <c r="S33" i="6"/>
  <c r="S32" i="6"/>
  <c r="S31" i="6"/>
  <c r="S27" i="6"/>
  <c r="Q34" i="6"/>
  <c r="P34" i="6"/>
  <c r="O34" i="6"/>
  <c r="N34" i="6"/>
  <c r="M34" i="6"/>
  <c r="Y10" i="6" s="1"/>
  <c r="L34" i="6"/>
  <c r="K34" i="6"/>
  <c r="J34" i="6"/>
  <c r="I34" i="6"/>
  <c r="H34" i="6"/>
  <c r="V10" i="6" s="1"/>
  <c r="G34" i="6"/>
  <c r="F34" i="6"/>
  <c r="E34" i="6"/>
  <c r="D34" i="6"/>
  <c r="I26" i="2" s="1"/>
  <c r="C34" i="6"/>
  <c r="AB29" i="6" s="1"/>
  <c r="T33" i="5"/>
  <c r="T31" i="5"/>
  <c r="T27" i="5"/>
  <c r="T22" i="5"/>
  <c r="Q33" i="5"/>
  <c r="Q32" i="5"/>
  <c r="Q31" i="5"/>
  <c r="Q27" i="5"/>
  <c r="Q22" i="5"/>
  <c r="N33" i="5"/>
  <c r="N31" i="5"/>
  <c r="N27" i="5"/>
  <c r="N22" i="5"/>
  <c r="N11" i="5"/>
  <c r="S11" i="6" l="1"/>
  <c r="S13" i="6"/>
  <c r="S15" i="6"/>
  <c r="S17" i="6"/>
  <c r="S19" i="6"/>
  <c r="S21" i="6"/>
  <c r="S23" i="6"/>
  <c r="S25" i="6"/>
  <c r="S29" i="6"/>
  <c r="V12" i="6"/>
  <c r="V14" i="6"/>
  <c r="V16" i="6"/>
  <c r="V18" i="6"/>
  <c r="V20" i="6"/>
  <c r="V22" i="6"/>
  <c r="V24" i="6"/>
  <c r="V26" i="6"/>
  <c r="V28" i="6"/>
  <c r="V30" i="6"/>
  <c r="V32" i="6"/>
  <c r="Y11" i="6"/>
  <c r="Y13" i="6"/>
  <c r="Y15" i="6"/>
  <c r="Y17" i="6"/>
  <c r="Y19" i="6"/>
  <c r="Y21" i="6"/>
  <c r="Y23" i="6"/>
  <c r="Y25" i="6"/>
  <c r="Y29" i="6"/>
  <c r="AB12" i="6"/>
  <c r="AB14" i="6"/>
  <c r="AB16" i="6"/>
  <c r="AB18" i="6"/>
  <c r="AB20" i="6"/>
  <c r="AB22" i="6"/>
  <c r="AB24" i="6"/>
  <c r="AB26" i="6"/>
  <c r="AB28" i="6"/>
  <c r="AB30" i="6"/>
  <c r="AB32" i="6"/>
  <c r="S12" i="6"/>
  <c r="S14" i="6"/>
  <c r="S16" i="6"/>
  <c r="S18" i="6"/>
  <c r="S20" i="6"/>
  <c r="S22" i="6"/>
  <c r="S24" i="6"/>
  <c r="S26" i="6"/>
  <c r="S28" i="6"/>
  <c r="S30" i="6"/>
  <c r="V11" i="6"/>
  <c r="V13" i="6"/>
  <c r="V15" i="6"/>
  <c r="V17" i="6"/>
  <c r="V19" i="6"/>
  <c r="V21" i="6"/>
  <c r="V23" i="6"/>
  <c r="V25" i="6"/>
  <c r="V29" i="6"/>
  <c r="Y12" i="6"/>
  <c r="Y14" i="6"/>
  <c r="Y16" i="6"/>
  <c r="Y18" i="6"/>
  <c r="Y20" i="6"/>
  <c r="Y22" i="6"/>
  <c r="Y24" i="6"/>
  <c r="Y26" i="6"/>
  <c r="Y28" i="6"/>
  <c r="Y30" i="6"/>
  <c r="Y32" i="6"/>
  <c r="AB11" i="6"/>
  <c r="AB13" i="6"/>
  <c r="AB15" i="6"/>
  <c r="AB17" i="6"/>
  <c r="AB19" i="6"/>
  <c r="AB21" i="6"/>
  <c r="AB23" i="6"/>
  <c r="AB25" i="6"/>
  <c r="I22" i="2"/>
  <c r="AB10" i="6"/>
  <c r="S10" i="6"/>
  <c r="L34" i="5"/>
  <c r="K34" i="5"/>
  <c r="J34" i="5"/>
  <c r="I34" i="5"/>
  <c r="H34" i="5"/>
  <c r="G34" i="5"/>
  <c r="F34" i="5"/>
  <c r="E34" i="5"/>
  <c r="D34" i="5"/>
  <c r="C34" i="5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Q13" i="5" l="1"/>
  <c r="T32" i="5"/>
  <c r="T30" i="5"/>
  <c r="T28" i="5"/>
  <c r="T26" i="5"/>
  <c r="T24" i="5"/>
  <c r="T20" i="5"/>
  <c r="T18" i="5"/>
  <c r="T16" i="5"/>
  <c r="T14" i="5"/>
  <c r="T11" i="5"/>
  <c r="Q29" i="5"/>
  <c r="Q25" i="5"/>
  <c r="Q23" i="5"/>
  <c r="Q21" i="5"/>
  <c r="Q19" i="5"/>
  <c r="Q17" i="5"/>
  <c r="Q15" i="5"/>
  <c r="Q12" i="5"/>
  <c r="Q10" i="5"/>
  <c r="T29" i="5"/>
  <c r="T25" i="5"/>
  <c r="T23" i="5"/>
  <c r="T21" i="5"/>
  <c r="T19" i="5"/>
  <c r="T17" i="5"/>
  <c r="T15" i="5"/>
  <c r="T12" i="5"/>
  <c r="T10" i="5"/>
  <c r="Q30" i="5"/>
  <c r="Q28" i="5"/>
  <c r="Q26" i="5"/>
  <c r="Q24" i="5"/>
  <c r="Q20" i="5"/>
  <c r="Q18" i="5"/>
  <c r="Q16" i="5"/>
  <c r="Q14" i="5"/>
  <c r="Q11" i="5"/>
  <c r="I21" i="2"/>
  <c r="I19" i="2" s="1"/>
  <c r="N32" i="5"/>
  <c r="N30" i="5"/>
  <c r="N28" i="5"/>
  <c r="N26" i="5"/>
  <c r="N24" i="5"/>
  <c r="N20" i="5"/>
  <c r="N18" i="5"/>
  <c r="N16" i="5"/>
  <c r="N14" i="5"/>
  <c r="N10" i="5"/>
  <c r="N29" i="5"/>
  <c r="N25" i="5"/>
  <c r="N23" i="5"/>
  <c r="N21" i="5"/>
  <c r="N19" i="5"/>
  <c r="N17" i="5"/>
  <c r="N15" i="5"/>
  <c r="N12" i="5"/>
  <c r="T13" i="5"/>
  <c r="N13" i="5"/>
  <c r="AC33" i="6"/>
  <c r="Z33" i="6"/>
  <c r="W33" i="6"/>
  <c r="T33" i="6"/>
  <c r="AC32" i="6"/>
  <c r="Z32" i="6"/>
  <c r="W32" i="6"/>
  <c r="T32" i="6"/>
  <c r="AC31" i="6"/>
  <c r="Z31" i="6"/>
  <c r="W31" i="6"/>
  <c r="T31" i="6"/>
  <c r="U33" i="5"/>
  <c r="R33" i="5"/>
  <c r="O33" i="5"/>
  <c r="U32" i="5"/>
  <c r="R32" i="5"/>
  <c r="O32" i="5"/>
  <c r="U31" i="5"/>
  <c r="R31" i="5"/>
  <c r="O31" i="5"/>
  <c r="AC31" i="4"/>
  <c r="Z31" i="4"/>
  <c r="AC30" i="4"/>
  <c r="Z30" i="4"/>
  <c r="AC29" i="4"/>
  <c r="Z29" i="4"/>
  <c r="C10" i="3" l="1"/>
  <c r="I34" i="2" l="1"/>
  <c r="I33" i="2"/>
  <c r="I31" i="2" s="1"/>
  <c r="I52" i="2" l="1"/>
  <c r="I25" i="2" l="1"/>
  <c r="I23" i="2" s="1"/>
  <c r="U15" i="5"/>
  <c r="R15" i="5"/>
  <c r="O15" i="5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AC19" i="4"/>
  <c r="O22" i="5"/>
  <c r="AI210" i="3"/>
  <c r="AI209" i="3"/>
  <c r="AI208" i="3"/>
  <c r="AI207" i="3"/>
  <c r="AI206" i="3"/>
  <c r="AI205" i="3"/>
  <c r="AI204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J182" i="3" s="1"/>
  <c r="AI181" i="3"/>
  <c r="AI180" i="3"/>
  <c r="AI179" i="3"/>
  <c r="AI178" i="3"/>
  <c r="AI177" i="3"/>
  <c r="AI176" i="3"/>
  <c r="AI175" i="3"/>
  <c r="AI174" i="3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9" i="3"/>
  <c r="AI148" i="3"/>
  <c r="AI147" i="3"/>
  <c r="AI146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J126" i="3" s="1"/>
  <c r="AI125" i="3"/>
  <c r="AI124" i="3"/>
  <c r="AI123" i="3"/>
  <c r="AI122" i="3"/>
  <c r="AI121" i="3"/>
  <c r="AI120" i="3"/>
  <c r="AI119" i="3"/>
  <c r="AI118" i="3"/>
  <c r="AI117" i="3"/>
  <c r="AI116" i="3"/>
  <c r="AI115" i="3"/>
  <c r="AI114" i="3"/>
  <c r="AI113" i="3"/>
  <c r="AI112" i="3"/>
  <c r="AI111" i="3"/>
  <c r="AI110" i="3"/>
  <c r="AI109" i="3"/>
  <c r="AI108" i="3"/>
  <c r="AI107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J38" i="3" s="1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H210" i="3"/>
  <c r="AH209" i="3"/>
  <c r="AH208" i="3"/>
  <c r="AH207" i="3"/>
  <c r="AH206" i="3"/>
  <c r="AH205" i="3"/>
  <c r="AH204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J165" i="3" s="1"/>
  <c r="AH164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/>
  <c r="AH151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E210" i="3"/>
  <c r="AE209" i="3"/>
  <c r="AE208" i="3"/>
  <c r="AE207" i="3"/>
  <c r="AE206" i="3"/>
  <c r="AE205" i="3"/>
  <c r="AE204" i="3"/>
  <c r="AE203" i="3"/>
  <c r="AE202" i="3"/>
  <c r="AE201" i="3"/>
  <c r="AE200" i="3"/>
  <c r="AE199" i="3"/>
  <c r="AE198" i="3"/>
  <c r="AE197" i="3"/>
  <c r="AE196" i="3"/>
  <c r="AE195" i="3"/>
  <c r="AE194" i="3"/>
  <c r="AE193" i="3"/>
  <c r="AE192" i="3"/>
  <c r="AE191" i="3"/>
  <c r="AE190" i="3"/>
  <c r="AE189" i="3"/>
  <c r="AE188" i="3"/>
  <c r="AE187" i="3"/>
  <c r="AE186" i="3"/>
  <c r="AE185" i="3"/>
  <c r="AE184" i="3"/>
  <c r="AE183" i="3"/>
  <c r="AE182" i="3"/>
  <c r="AE181" i="3"/>
  <c r="AE180" i="3"/>
  <c r="AE179" i="3"/>
  <c r="AE178" i="3"/>
  <c r="AE177" i="3"/>
  <c r="AE176" i="3"/>
  <c r="AE175" i="3"/>
  <c r="AE174" i="3"/>
  <c r="AE173" i="3"/>
  <c r="AE172" i="3"/>
  <c r="AE171" i="3"/>
  <c r="AE170" i="3"/>
  <c r="AE169" i="3"/>
  <c r="AE168" i="3"/>
  <c r="AE167" i="3"/>
  <c r="AE166" i="3"/>
  <c r="AE165" i="3"/>
  <c r="AE164" i="3"/>
  <c r="AE163" i="3"/>
  <c r="AE162" i="3"/>
  <c r="AE161" i="3"/>
  <c r="AE160" i="3"/>
  <c r="AE159" i="3"/>
  <c r="AE158" i="3"/>
  <c r="AE157" i="3"/>
  <c r="AE156" i="3"/>
  <c r="AE155" i="3"/>
  <c r="AE154" i="3"/>
  <c r="AE153" i="3"/>
  <c r="AE152" i="3"/>
  <c r="AE151" i="3"/>
  <c r="AE150" i="3"/>
  <c r="AE149" i="3"/>
  <c r="AE148" i="3"/>
  <c r="AE147" i="3"/>
  <c r="AE146" i="3"/>
  <c r="AE145" i="3"/>
  <c r="AE144" i="3"/>
  <c r="AE143" i="3"/>
  <c r="AE142" i="3"/>
  <c r="AE141" i="3"/>
  <c r="AE140" i="3"/>
  <c r="AE139" i="3"/>
  <c r="AE138" i="3"/>
  <c r="AE137" i="3"/>
  <c r="AE136" i="3"/>
  <c r="AE135" i="3"/>
  <c r="AE134" i="3"/>
  <c r="AE133" i="3"/>
  <c r="AE132" i="3"/>
  <c r="AE131" i="3"/>
  <c r="AE130" i="3"/>
  <c r="AE129" i="3"/>
  <c r="AE128" i="3"/>
  <c r="AE127" i="3"/>
  <c r="AE126" i="3"/>
  <c r="AE125" i="3"/>
  <c r="AE124" i="3"/>
  <c r="AE123" i="3"/>
  <c r="AE122" i="3"/>
  <c r="AE121" i="3"/>
  <c r="AE120" i="3"/>
  <c r="AE119" i="3"/>
  <c r="AE118" i="3"/>
  <c r="AE117" i="3"/>
  <c r="AE116" i="3"/>
  <c r="AE115" i="3"/>
  <c r="AE114" i="3"/>
  <c r="AE113" i="3"/>
  <c r="AE112" i="3"/>
  <c r="AE111" i="3"/>
  <c r="AE110" i="3"/>
  <c r="AE109" i="3"/>
  <c r="AE108" i="3"/>
  <c r="AE107" i="3"/>
  <c r="AE106" i="3"/>
  <c r="AE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D210" i="3"/>
  <c r="AF210" i="3" s="1"/>
  <c r="AD209" i="3"/>
  <c r="AD208" i="3"/>
  <c r="AF208" i="3" s="1"/>
  <c r="AD207" i="3"/>
  <c r="AF207" i="3" s="1"/>
  <c r="AD206" i="3"/>
  <c r="AF206" i="3" s="1"/>
  <c r="AD205" i="3"/>
  <c r="AD204" i="3"/>
  <c r="AF204" i="3" s="1"/>
  <c r="AD203" i="3"/>
  <c r="AF203" i="3" s="1"/>
  <c r="AD202" i="3"/>
  <c r="AF202" i="3" s="1"/>
  <c r="AD201" i="3"/>
  <c r="AD200" i="3"/>
  <c r="AF200" i="3" s="1"/>
  <c r="AD199" i="3"/>
  <c r="AF199" i="3" s="1"/>
  <c r="AD198" i="3"/>
  <c r="AF198" i="3" s="1"/>
  <c r="AD197" i="3"/>
  <c r="AD196" i="3"/>
  <c r="AF196" i="3" s="1"/>
  <c r="AD195" i="3"/>
  <c r="AF195" i="3" s="1"/>
  <c r="AD194" i="3"/>
  <c r="AF194" i="3" s="1"/>
  <c r="AD193" i="3"/>
  <c r="AD192" i="3"/>
  <c r="AF192" i="3" s="1"/>
  <c r="AD191" i="3"/>
  <c r="AF191" i="3" s="1"/>
  <c r="AD190" i="3"/>
  <c r="AF190" i="3" s="1"/>
  <c r="AD189" i="3"/>
  <c r="AD188" i="3"/>
  <c r="AF188" i="3" s="1"/>
  <c r="AD187" i="3"/>
  <c r="AF187" i="3" s="1"/>
  <c r="AD186" i="3"/>
  <c r="AF186" i="3" s="1"/>
  <c r="AD185" i="3"/>
  <c r="AD184" i="3"/>
  <c r="AF184" i="3" s="1"/>
  <c r="AD183" i="3"/>
  <c r="AF183" i="3" s="1"/>
  <c r="AD182" i="3"/>
  <c r="AF182" i="3" s="1"/>
  <c r="AD181" i="3"/>
  <c r="AD180" i="3"/>
  <c r="AF180" i="3" s="1"/>
  <c r="AD179" i="3"/>
  <c r="AF179" i="3" s="1"/>
  <c r="AD178" i="3"/>
  <c r="AF178" i="3" s="1"/>
  <c r="AD177" i="3"/>
  <c r="AD176" i="3"/>
  <c r="AF176" i="3" s="1"/>
  <c r="AD175" i="3"/>
  <c r="AF175" i="3" s="1"/>
  <c r="AD174" i="3"/>
  <c r="AF174" i="3" s="1"/>
  <c r="AD173" i="3"/>
  <c r="AD172" i="3"/>
  <c r="AF172" i="3" s="1"/>
  <c r="AD171" i="3"/>
  <c r="AF171" i="3" s="1"/>
  <c r="AD170" i="3"/>
  <c r="AF170" i="3" s="1"/>
  <c r="AD169" i="3"/>
  <c r="AD168" i="3"/>
  <c r="AF168" i="3" s="1"/>
  <c r="AD167" i="3"/>
  <c r="AF167" i="3" s="1"/>
  <c r="AD166" i="3"/>
  <c r="AF166" i="3" s="1"/>
  <c r="AD165" i="3"/>
  <c r="AD164" i="3"/>
  <c r="AF164" i="3" s="1"/>
  <c r="AD163" i="3"/>
  <c r="AF163" i="3" s="1"/>
  <c r="AD162" i="3"/>
  <c r="AF162" i="3" s="1"/>
  <c r="AD161" i="3"/>
  <c r="AD160" i="3"/>
  <c r="AF160" i="3" s="1"/>
  <c r="AD159" i="3"/>
  <c r="AF159" i="3" s="1"/>
  <c r="AD158" i="3"/>
  <c r="AF158" i="3" s="1"/>
  <c r="AD157" i="3"/>
  <c r="AD156" i="3"/>
  <c r="AF156" i="3" s="1"/>
  <c r="AD155" i="3"/>
  <c r="AF155" i="3" s="1"/>
  <c r="AD154" i="3"/>
  <c r="AF154" i="3" s="1"/>
  <c r="AD153" i="3"/>
  <c r="AD152" i="3"/>
  <c r="AF152" i="3" s="1"/>
  <c r="AD151" i="3"/>
  <c r="AF151" i="3" s="1"/>
  <c r="AD150" i="3"/>
  <c r="AF150" i="3" s="1"/>
  <c r="AD149" i="3"/>
  <c r="AD148" i="3"/>
  <c r="AF148" i="3" s="1"/>
  <c r="AD147" i="3"/>
  <c r="AD146" i="3"/>
  <c r="AF146" i="3" s="1"/>
  <c r="AD145" i="3"/>
  <c r="AF145" i="3" s="1"/>
  <c r="AD144" i="3"/>
  <c r="AF144" i="3" s="1"/>
  <c r="AD143" i="3"/>
  <c r="AD142" i="3"/>
  <c r="AF142" i="3" s="1"/>
  <c r="AD141" i="3"/>
  <c r="AF141" i="3" s="1"/>
  <c r="AD140" i="3"/>
  <c r="AF140" i="3" s="1"/>
  <c r="AD139" i="3"/>
  <c r="AD138" i="3"/>
  <c r="AF138" i="3" s="1"/>
  <c r="AD137" i="3"/>
  <c r="AF137" i="3" s="1"/>
  <c r="AD136" i="3"/>
  <c r="AF136" i="3" s="1"/>
  <c r="AD135" i="3"/>
  <c r="AD134" i="3"/>
  <c r="AF134" i="3" s="1"/>
  <c r="AD133" i="3"/>
  <c r="AF133" i="3" s="1"/>
  <c r="AD132" i="3"/>
  <c r="AF132" i="3" s="1"/>
  <c r="AD131" i="3"/>
  <c r="AD130" i="3"/>
  <c r="AF130" i="3" s="1"/>
  <c r="AD129" i="3"/>
  <c r="AF129" i="3" s="1"/>
  <c r="AD128" i="3"/>
  <c r="AF128" i="3" s="1"/>
  <c r="AD127" i="3"/>
  <c r="AD126" i="3"/>
  <c r="AF126" i="3" s="1"/>
  <c r="AD125" i="3"/>
  <c r="AF125" i="3" s="1"/>
  <c r="AD124" i="3"/>
  <c r="AF124" i="3" s="1"/>
  <c r="AD123" i="3"/>
  <c r="AD122" i="3"/>
  <c r="AF122" i="3" s="1"/>
  <c r="AD121" i="3"/>
  <c r="AF121" i="3" s="1"/>
  <c r="AD120" i="3"/>
  <c r="AF120" i="3" s="1"/>
  <c r="AD119" i="3"/>
  <c r="AD118" i="3"/>
  <c r="AF118" i="3" s="1"/>
  <c r="AD117" i="3"/>
  <c r="AF117" i="3" s="1"/>
  <c r="AD116" i="3"/>
  <c r="AF116" i="3" s="1"/>
  <c r="AD115" i="3"/>
  <c r="AD114" i="3"/>
  <c r="AF114" i="3" s="1"/>
  <c r="AD113" i="3"/>
  <c r="AF113" i="3" s="1"/>
  <c r="AD112" i="3"/>
  <c r="AF112" i="3" s="1"/>
  <c r="AD111" i="3"/>
  <c r="AD110" i="3"/>
  <c r="AF110" i="3" s="1"/>
  <c r="AD109" i="3"/>
  <c r="AF109" i="3" s="1"/>
  <c r="AD108" i="3"/>
  <c r="AF108" i="3" s="1"/>
  <c r="AD107" i="3"/>
  <c r="AD106" i="3"/>
  <c r="AF106" i="3" s="1"/>
  <c r="AD105" i="3"/>
  <c r="AF105" i="3" s="1"/>
  <c r="AD104" i="3"/>
  <c r="AF104" i="3" s="1"/>
  <c r="AD103" i="3"/>
  <c r="AD102" i="3"/>
  <c r="AF102" i="3" s="1"/>
  <c r="AD101" i="3"/>
  <c r="AF101" i="3" s="1"/>
  <c r="AD100" i="3"/>
  <c r="AF100" i="3" s="1"/>
  <c r="AD99" i="3"/>
  <c r="AD98" i="3"/>
  <c r="AF98" i="3" s="1"/>
  <c r="AD97" i="3"/>
  <c r="AF97" i="3" s="1"/>
  <c r="AD96" i="3"/>
  <c r="AF96" i="3" s="1"/>
  <c r="AD95" i="3"/>
  <c r="AD94" i="3"/>
  <c r="AF94" i="3" s="1"/>
  <c r="AD93" i="3"/>
  <c r="AF93" i="3" s="1"/>
  <c r="AD92" i="3"/>
  <c r="AF92" i="3" s="1"/>
  <c r="AD91" i="3"/>
  <c r="AD90" i="3"/>
  <c r="AF90" i="3" s="1"/>
  <c r="AD89" i="3"/>
  <c r="AF89" i="3" s="1"/>
  <c r="AD88" i="3"/>
  <c r="AF88" i="3" s="1"/>
  <c r="AD87" i="3"/>
  <c r="AD86" i="3"/>
  <c r="AF86" i="3" s="1"/>
  <c r="AD85" i="3"/>
  <c r="AF85" i="3" s="1"/>
  <c r="AD84" i="3"/>
  <c r="AF84" i="3" s="1"/>
  <c r="AD83" i="3"/>
  <c r="AD82" i="3"/>
  <c r="AF82" i="3" s="1"/>
  <c r="AD81" i="3"/>
  <c r="AF81" i="3" s="1"/>
  <c r="AD80" i="3"/>
  <c r="AF80" i="3" s="1"/>
  <c r="AD79" i="3"/>
  <c r="AD78" i="3"/>
  <c r="AF78" i="3" s="1"/>
  <c r="AD77" i="3"/>
  <c r="AF77" i="3" s="1"/>
  <c r="AD76" i="3"/>
  <c r="AF76" i="3" s="1"/>
  <c r="AD75" i="3"/>
  <c r="AD74" i="3"/>
  <c r="AF74" i="3" s="1"/>
  <c r="AD73" i="3"/>
  <c r="AF73" i="3" s="1"/>
  <c r="AD72" i="3"/>
  <c r="AF72" i="3" s="1"/>
  <c r="AD71" i="3"/>
  <c r="AD70" i="3"/>
  <c r="AF70" i="3" s="1"/>
  <c r="AD69" i="3"/>
  <c r="AF69" i="3" s="1"/>
  <c r="AD68" i="3"/>
  <c r="AF68" i="3" s="1"/>
  <c r="AD67" i="3"/>
  <c r="AD66" i="3"/>
  <c r="AF66" i="3" s="1"/>
  <c r="AD65" i="3"/>
  <c r="AF65" i="3" s="1"/>
  <c r="AD64" i="3"/>
  <c r="AF64" i="3" s="1"/>
  <c r="AD63" i="3"/>
  <c r="AD62" i="3"/>
  <c r="AF62" i="3" s="1"/>
  <c r="AD61" i="3"/>
  <c r="AF61" i="3" s="1"/>
  <c r="AD60" i="3"/>
  <c r="AF60" i="3" s="1"/>
  <c r="AD59" i="3"/>
  <c r="AD58" i="3"/>
  <c r="AF58" i="3" s="1"/>
  <c r="AD57" i="3"/>
  <c r="AF57" i="3" s="1"/>
  <c r="AD56" i="3"/>
  <c r="AF56" i="3" s="1"/>
  <c r="AD55" i="3"/>
  <c r="AD54" i="3"/>
  <c r="AF54" i="3" s="1"/>
  <c r="AD53" i="3"/>
  <c r="AF53" i="3" s="1"/>
  <c r="AD52" i="3"/>
  <c r="AF52" i="3" s="1"/>
  <c r="AD51" i="3"/>
  <c r="AD50" i="3"/>
  <c r="AF50" i="3" s="1"/>
  <c r="AD49" i="3"/>
  <c r="AF49" i="3" s="1"/>
  <c r="AD48" i="3"/>
  <c r="AF48" i="3" s="1"/>
  <c r="AD47" i="3"/>
  <c r="AD46" i="3"/>
  <c r="AF46" i="3" s="1"/>
  <c r="AD45" i="3"/>
  <c r="AF45" i="3" s="1"/>
  <c r="AD44" i="3"/>
  <c r="AF44" i="3" s="1"/>
  <c r="AD43" i="3"/>
  <c r="AD42" i="3"/>
  <c r="AF42" i="3" s="1"/>
  <c r="AD41" i="3"/>
  <c r="AF41" i="3" s="1"/>
  <c r="AD40" i="3"/>
  <c r="AF40" i="3" s="1"/>
  <c r="AD39" i="3"/>
  <c r="AD38" i="3"/>
  <c r="AF38" i="3" s="1"/>
  <c r="AD37" i="3"/>
  <c r="AF37" i="3" s="1"/>
  <c r="AD36" i="3"/>
  <c r="AF36" i="3" s="1"/>
  <c r="AD35" i="3"/>
  <c r="AD34" i="3"/>
  <c r="AF34" i="3" s="1"/>
  <c r="AD33" i="3"/>
  <c r="AF33" i="3" s="1"/>
  <c r="AD32" i="3"/>
  <c r="AF32" i="3" s="1"/>
  <c r="AD31" i="3"/>
  <c r="AD30" i="3"/>
  <c r="AF30" i="3" s="1"/>
  <c r="AD29" i="3"/>
  <c r="AF29" i="3" s="1"/>
  <c r="AD28" i="3"/>
  <c r="AF28" i="3" s="1"/>
  <c r="AD27" i="3"/>
  <c r="AD26" i="3"/>
  <c r="AF26" i="3" s="1"/>
  <c r="AD25" i="3"/>
  <c r="AF25" i="3" s="1"/>
  <c r="AD24" i="3"/>
  <c r="AF24" i="3" s="1"/>
  <c r="AD23" i="3"/>
  <c r="AD22" i="3"/>
  <c r="AF22" i="3" s="1"/>
  <c r="AD21" i="3"/>
  <c r="AF21" i="3" s="1"/>
  <c r="AD20" i="3"/>
  <c r="AF20" i="3" s="1"/>
  <c r="AD19" i="3"/>
  <c r="AD18" i="3"/>
  <c r="AF18" i="3" s="1"/>
  <c r="AD17" i="3"/>
  <c r="AF17" i="3" s="1"/>
  <c r="AD16" i="3"/>
  <c r="AF16" i="3" s="1"/>
  <c r="AD15" i="3"/>
  <c r="AD14" i="3"/>
  <c r="AF14" i="3" s="1"/>
  <c r="AD13" i="3"/>
  <c r="AF13" i="3" s="1"/>
  <c r="AD12" i="3"/>
  <c r="AF12" i="3" s="1"/>
  <c r="AD11" i="3"/>
  <c r="AD10" i="3"/>
  <c r="AF209" i="3"/>
  <c r="AF205" i="3"/>
  <c r="AF201" i="3"/>
  <c r="AF197" i="3"/>
  <c r="AF193" i="3"/>
  <c r="AF189" i="3"/>
  <c r="AF185" i="3"/>
  <c r="AF181" i="3"/>
  <c r="AF177" i="3"/>
  <c r="AF173" i="3"/>
  <c r="AF169" i="3"/>
  <c r="AF165" i="3"/>
  <c r="AF161" i="3"/>
  <c r="AF157" i="3"/>
  <c r="AF153" i="3"/>
  <c r="AF149" i="3"/>
  <c r="AF143" i="3"/>
  <c r="AF139" i="3"/>
  <c r="AF135" i="3"/>
  <c r="AF131" i="3"/>
  <c r="AF127" i="3"/>
  <c r="AF123" i="3"/>
  <c r="AF119" i="3"/>
  <c r="AF115" i="3"/>
  <c r="AF111" i="3"/>
  <c r="AF107" i="3"/>
  <c r="AF103" i="3"/>
  <c r="AF99" i="3"/>
  <c r="AF95" i="3"/>
  <c r="AF91" i="3"/>
  <c r="AF87" i="3"/>
  <c r="AF83" i="3"/>
  <c r="AF79" i="3"/>
  <c r="AF75" i="3"/>
  <c r="AF71" i="3"/>
  <c r="AF67" i="3"/>
  <c r="AF63" i="3"/>
  <c r="AF59" i="3"/>
  <c r="AF55" i="3"/>
  <c r="AF51" i="3"/>
  <c r="AF47" i="3"/>
  <c r="AF43" i="3"/>
  <c r="AF39" i="3"/>
  <c r="AF35" i="3"/>
  <c r="AF31" i="3"/>
  <c r="AF27" i="3"/>
  <c r="AF23" i="3"/>
  <c r="AF19" i="3"/>
  <c r="AF15" i="3"/>
  <c r="AF11" i="3"/>
  <c r="Z7" i="3"/>
  <c r="W7" i="3"/>
  <c r="T7" i="3"/>
  <c r="Q7" i="3"/>
  <c r="N7" i="3"/>
  <c r="K7" i="3"/>
  <c r="E7" i="3"/>
  <c r="I16" i="2"/>
  <c r="O28" i="5"/>
  <c r="AC26" i="4"/>
  <c r="Z26" i="4"/>
  <c r="AC23" i="4"/>
  <c r="Z23" i="4"/>
  <c r="O20" i="5"/>
  <c r="C6" i="2"/>
  <c r="A1" i="9" s="1"/>
  <c r="O27" i="5"/>
  <c r="AC12" i="4"/>
  <c r="AC13" i="4"/>
  <c r="Z11" i="4"/>
  <c r="Z12" i="4"/>
  <c r="Z13" i="4"/>
  <c r="D7" i="3"/>
  <c r="B15" i="9"/>
  <c r="B19" i="8"/>
  <c r="B15" i="8"/>
  <c r="B11" i="7"/>
  <c r="BC6" i="7"/>
  <c r="BA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B6" i="8"/>
  <c r="BC6" i="8"/>
  <c r="BD6" i="8"/>
  <c r="BE6" i="8"/>
  <c r="BF6" i="8"/>
  <c r="BG6" i="8"/>
  <c r="BH6" i="8"/>
  <c r="BI6" i="8"/>
  <c r="BJ6" i="8"/>
  <c r="BK6" i="8"/>
  <c r="BL6" i="8"/>
  <c r="BM6" i="8"/>
  <c r="C6" i="8"/>
  <c r="BM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C7" i="9"/>
  <c r="BM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C19" i="6"/>
  <c r="AE6" i="7"/>
  <c r="AF6" i="7"/>
  <c r="AG6" i="7"/>
  <c r="AH6" i="7"/>
  <c r="AI6" i="7"/>
  <c r="AJ6" i="7"/>
  <c r="AK6" i="7"/>
  <c r="AL6" i="7"/>
  <c r="AM6" i="7"/>
  <c r="AN6" i="7"/>
  <c r="AO6" i="7"/>
  <c r="AP6" i="7"/>
  <c r="AC23" i="6"/>
  <c r="AQ6" i="7"/>
  <c r="AR6" i="7"/>
  <c r="AS6" i="7"/>
  <c r="AT6" i="7"/>
  <c r="AU6" i="7"/>
  <c r="AV6" i="7"/>
  <c r="AW6" i="7"/>
  <c r="AX6" i="7"/>
  <c r="AY6" i="7"/>
  <c r="AZ6" i="7"/>
  <c r="BA6" i="7"/>
  <c r="BB6" i="7"/>
  <c r="BD6" i="7"/>
  <c r="BE6" i="7"/>
  <c r="BF6" i="7"/>
  <c r="BG6" i="7"/>
  <c r="BH6" i="7"/>
  <c r="BI6" i="7"/>
  <c r="BJ6" i="7"/>
  <c r="BK6" i="7"/>
  <c r="BL6" i="7"/>
  <c r="C6" i="7"/>
  <c r="J7" i="3"/>
  <c r="M7" i="3"/>
  <c r="P7" i="3"/>
  <c r="S7" i="3"/>
  <c r="V7" i="3"/>
  <c r="Y7" i="3"/>
  <c r="Z10" i="4"/>
  <c r="AC10" i="4"/>
  <c r="AC11" i="4"/>
  <c r="Z14" i="4"/>
  <c r="AC14" i="4"/>
  <c r="Z15" i="4"/>
  <c r="AC15" i="4"/>
  <c r="Z16" i="4"/>
  <c r="AC16" i="4"/>
  <c r="Z17" i="4"/>
  <c r="AC17" i="4"/>
  <c r="Z18" i="4"/>
  <c r="AC18" i="4"/>
  <c r="Z19" i="4"/>
  <c r="Z20" i="4"/>
  <c r="AC20" i="4"/>
  <c r="Z21" i="4"/>
  <c r="AC21" i="4"/>
  <c r="Z22" i="4"/>
  <c r="AC22" i="4"/>
  <c r="Z24" i="4"/>
  <c r="AC24" i="4"/>
  <c r="Z25" i="4"/>
  <c r="AC25" i="4"/>
  <c r="Z27" i="4"/>
  <c r="AC27" i="4"/>
  <c r="Z28" i="4"/>
  <c r="AC28" i="4"/>
  <c r="O10" i="5"/>
  <c r="R10" i="5"/>
  <c r="U10" i="5"/>
  <c r="O11" i="5"/>
  <c r="R11" i="5"/>
  <c r="U11" i="5"/>
  <c r="O12" i="5"/>
  <c r="R12" i="5"/>
  <c r="U12" i="5"/>
  <c r="O13" i="5"/>
  <c r="R13" i="5"/>
  <c r="U13" i="5"/>
  <c r="O14" i="5"/>
  <c r="R14" i="5"/>
  <c r="U14" i="5"/>
  <c r="O16" i="5"/>
  <c r="R16" i="5"/>
  <c r="U16" i="5"/>
  <c r="O17" i="5"/>
  <c r="R17" i="5"/>
  <c r="U17" i="5"/>
  <c r="O18" i="5"/>
  <c r="R18" i="5"/>
  <c r="U18" i="5"/>
  <c r="O19" i="5"/>
  <c r="R19" i="5"/>
  <c r="U19" i="5"/>
  <c r="R20" i="5"/>
  <c r="U20" i="5"/>
  <c r="O21" i="5"/>
  <c r="R21" i="5"/>
  <c r="U21" i="5"/>
  <c r="R22" i="5"/>
  <c r="U22" i="5"/>
  <c r="O23" i="5"/>
  <c r="R23" i="5"/>
  <c r="U23" i="5"/>
  <c r="O24" i="5"/>
  <c r="R24" i="5"/>
  <c r="U24" i="5"/>
  <c r="O25" i="5"/>
  <c r="R25" i="5"/>
  <c r="U25" i="5"/>
  <c r="O26" i="5"/>
  <c r="R26" i="5"/>
  <c r="U26" i="5"/>
  <c r="R27" i="5"/>
  <c r="U27" i="5"/>
  <c r="R28" i="5"/>
  <c r="U28" i="5"/>
  <c r="O29" i="5"/>
  <c r="R29" i="5"/>
  <c r="U29" i="5"/>
  <c r="O30" i="5"/>
  <c r="R30" i="5"/>
  <c r="U30" i="5"/>
  <c r="U34" i="5"/>
  <c r="W29" i="6"/>
  <c r="B11" i="8"/>
  <c r="B12" i="8"/>
  <c r="B13" i="8"/>
  <c r="B14" i="8"/>
  <c r="B16" i="8"/>
  <c r="B17" i="8"/>
  <c r="B18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Z30" i="6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AC12" i="6"/>
  <c r="AC13" i="6"/>
  <c r="AC14" i="6"/>
  <c r="AC16" i="6"/>
  <c r="AC17" i="6"/>
  <c r="AC18" i="6"/>
  <c r="AC21" i="6"/>
  <c r="AC22" i="6"/>
  <c r="AC25" i="6"/>
  <c r="AC26" i="6"/>
  <c r="AC28" i="6"/>
  <c r="AC29" i="6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I37" i="2"/>
  <c r="I29" i="2"/>
  <c r="T22" i="6"/>
  <c r="T18" i="6"/>
  <c r="Z28" i="6"/>
  <c r="Z14" i="6"/>
  <c r="Z29" i="6"/>
  <c r="O34" i="5"/>
  <c r="W22" i="6"/>
  <c r="T20" i="6"/>
  <c r="W25" i="6"/>
  <c r="W20" i="6"/>
  <c r="W17" i="6"/>
  <c r="T21" i="6"/>
  <c r="Z18" i="6"/>
  <c r="Z15" i="6"/>
  <c r="W14" i="6"/>
  <c r="W13" i="6"/>
  <c r="T26" i="6"/>
  <c r="Z16" i="6"/>
  <c r="Z27" i="6"/>
  <c r="Z24" i="6"/>
  <c r="Z10" i="6"/>
  <c r="Z26" i="6"/>
  <c r="Z22" i="6"/>
  <c r="Z21" i="6"/>
  <c r="Z17" i="6"/>
  <c r="Z13" i="6"/>
  <c r="Z12" i="6"/>
  <c r="W23" i="6"/>
  <c r="W19" i="6"/>
  <c r="W28" i="6"/>
  <c r="W21" i="6"/>
  <c r="W16" i="6"/>
  <c r="W24" i="6"/>
  <c r="W18" i="6"/>
  <c r="W26" i="6"/>
  <c r="T30" i="6"/>
  <c r="T23" i="6"/>
  <c r="T15" i="6"/>
  <c r="T17" i="6"/>
  <c r="T28" i="6"/>
  <c r="T13" i="6"/>
  <c r="T19" i="6"/>
  <c r="T12" i="6"/>
  <c r="T25" i="6"/>
  <c r="T16" i="6"/>
  <c r="R34" i="5"/>
  <c r="Z34" i="4"/>
  <c r="AJ62" i="3"/>
  <c r="T29" i="6"/>
  <c r="AC24" i="6"/>
  <c r="AJ26" i="3" l="1"/>
  <c r="AH7" i="3"/>
  <c r="P20" i="5" s="1"/>
  <c r="AJ54" i="3"/>
  <c r="AJ94" i="3"/>
  <c r="AJ158" i="3"/>
  <c r="AJ194" i="3"/>
  <c r="AJ101" i="3"/>
  <c r="AJ119" i="3"/>
  <c r="AI7" i="3"/>
  <c r="X11" i="6" s="1"/>
  <c r="AE7" i="3"/>
  <c r="I18" i="2" s="1"/>
  <c r="AD7" i="3"/>
  <c r="I17" i="2" s="1"/>
  <c r="AJ11" i="3"/>
  <c r="AJ13" i="3"/>
  <c r="AJ15" i="3"/>
  <c r="AJ17" i="3"/>
  <c r="AJ19" i="3"/>
  <c r="AJ21" i="3"/>
  <c r="AJ23" i="3"/>
  <c r="AJ25" i="3"/>
  <c r="AJ27" i="3"/>
  <c r="AJ29" i="3"/>
  <c r="AJ31" i="3"/>
  <c r="AJ33" i="3"/>
  <c r="AJ35" i="3"/>
  <c r="AJ37" i="3"/>
  <c r="AJ39" i="3"/>
  <c r="AJ41" i="3"/>
  <c r="AJ43" i="3"/>
  <c r="AJ45" i="3"/>
  <c r="AJ47" i="3"/>
  <c r="AJ49" i="3"/>
  <c r="AJ51" i="3"/>
  <c r="AJ53" i="3"/>
  <c r="AJ55" i="3"/>
  <c r="AJ57" i="3"/>
  <c r="AJ59" i="3"/>
  <c r="AJ61" i="3"/>
  <c r="AJ63" i="3"/>
  <c r="AJ65" i="3"/>
  <c r="AJ67" i="3"/>
  <c r="AJ69" i="3"/>
  <c r="AJ71" i="3"/>
  <c r="AJ73" i="3"/>
  <c r="AJ75" i="3"/>
  <c r="AJ77" i="3"/>
  <c r="AJ79" i="3"/>
  <c r="AJ81" i="3"/>
  <c r="AJ83" i="3"/>
  <c r="AJ85" i="3"/>
  <c r="AJ87" i="3"/>
  <c r="AJ89" i="3"/>
  <c r="AJ91" i="3"/>
  <c r="AJ93" i="3"/>
  <c r="AJ95" i="3"/>
  <c r="AJ97" i="3"/>
  <c r="AJ99" i="3"/>
  <c r="AJ103" i="3"/>
  <c r="AJ105" i="3"/>
  <c r="AJ107" i="3"/>
  <c r="AJ109" i="3"/>
  <c r="AJ111" i="3"/>
  <c r="AJ113" i="3"/>
  <c r="AJ115" i="3"/>
  <c r="AJ117" i="3"/>
  <c r="AJ121" i="3"/>
  <c r="AJ123" i="3"/>
  <c r="AJ125" i="3"/>
  <c r="AJ127" i="3"/>
  <c r="AJ129" i="3"/>
  <c r="AJ131" i="3"/>
  <c r="AJ133" i="3"/>
  <c r="AJ135" i="3"/>
  <c r="AJ137" i="3"/>
  <c r="AJ139" i="3"/>
  <c r="AJ141" i="3"/>
  <c r="AJ143" i="3"/>
  <c r="AJ145" i="3"/>
  <c r="AJ147" i="3"/>
  <c r="AJ149" i="3"/>
  <c r="AJ151" i="3"/>
  <c r="AJ153" i="3"/>
  <c r="AJ155" i="3"/>
  <c r="AJ157" i="3"/>
  <c r="AJ159" i="3"/>
  <c r="AJ161" i="3"/>
  <c r="AJ163" i="3"/>
  <c r="AJ167" i="3"/>
  <c r="AJ169" i="3"/>
  <c r="AJ171" i="3"/>
  <c r="AJ173" i="3"/>
  <c r="AJ175" i="3"/>
  <c r="AJ177" i="3"/>
  <c r="AJ179" i="3"/>
  <c r="AJ181" i="3"/>
  <c r="AJ183" i="3"/>
  <c r="AJ185" i="3"/>
  <c r="AJ187" i="3"/>
  <c r="AJ189" i="3"/>
  <c r="AJ191" i="3"/>
  <c r="AJ193" i="3"/>
  <c r="AJ195" i="3"/>
  <c r="AJ197" i="3"/>
  <c r="AJ199" i="3"/>
  <c r="AJ201" i="3"/>
  <c r="AJ203" i="3"/>
  <c r="AJ205" i="3"/>
  <c r="AJ207" i="3"/>
  <c r="AJ209" i="3"/>
  <c r="AJ12" i="3"/>
  <c r="AJ14" i="3"/>
  <c r="AJ16" i="3"/>
  <c r="AJ18" i="3"/>
  <c r="AJ20" i="3"/>
  <c r="AJ22" i="3"/>
  <c r="AJ24" i="3"/>
  <c r="AJ28" i="3"/>
  <c r="AJ30" i="3"/>
  <c r="AJ32" i="3"/>
  <c r="AJ34" i="3"/>
  <c r="AJ36" i="3"/>
  <c r="AJ40" i="3"/>
  <c r="AJ42" i="3"/>
  <c r="AJ44" i="3"/>
  <c r="AJ46" i="3"/>
  <c r="AJ48" i="3"/>
  <c r="AJ50" i="3"/>
  <c r="AJ52" i="3"/>
  <c r="AJ56" i="3"/>
  <c r="AJ58" i="3"/>
  <c r="AJ60" i="3"/>
  <c r="AJ64" i="3"/>
  <c r="AJ66" i="3"/>
  <c r="AJ68" i="3"/>
  <c r="AJ70" i="3"/>
  <c r="AJ72" i="3"/>
  <c r="AJ74" i="3"/>
  <c r="AJ76" i="3"/>
  <c r="AJ78" i="3"/>
  <c r="AJ80" i="3"/>
  <c r="AJ82" i="3"/>
  <c r="AJ84" i="3"/>
  <c r="AJ86" i="3"/>
  <c r="AJ88" i="3"/>
  <c r="AJ90" i="3"/>
  <c r="AJ92" i="3"/>
  <c r="AJ96" i="3"/>
  <c r="AJ98" i="3"/>
  <c r="AJ100" i="3"/>
  <c r="AJ102" i="3"/>
  <c r="AJ104" i="3"/>
  <c r="AJ106" i="3"/>
  <c r="AJ108" i="3"/>
  <c r="AJ110" i="3"/>
  <c r="AJ112" i="3"/>
  <c r="AJ114" i="3"/>
  <c r="AJ116" i="3"/>
  <c r="AJ118" i="3"/>
  <c r="AJ120" i="3"/>
  <c r="AJ122" i="3"/>
  <c r="AJ124" i="3"/>
  <c r="AJ128" i="3"/>
  <c r="AJ130" i="3"/>
  <c r="AJ132" i="3"/>
  <c r="AJ134" i="3"/>
  <c r="AJ136" i="3"/>
  <c r="AJ138" i="3"/>
  <c r="AJ140" i="3"/>
  <c r="AJ142" i="3"/>
  <c r="AJ144" i="3"/>
  <c r="AJ146" i="3"/>
  <c r="AJ148" i="3"/>
  <c r="AJ150" i="3"/>
  <c r="AJ152" i="3"/>
  <c r="AJ154" i="3"/>
  <c r="AJ156" i="3"/>
  <c r="AJ160" i="3"/>
  <c r="AJ162" i="3"/>
  <c r="AJ164" i="3"/>
  <c r="AJ166" i="3"/>
  <c r="AJ168" i="3"/>
  <c r="AJ170" i="3"/>
  <c r="AJ172" i="3"/>
  <c r="AJ174" i="3"/>
  <c r="AJ176" i="3"/>
  <c r="AJ178" i="3"/>
  <c r="AJ180" i="3"/>
  <c r="AJ184" i="3"/>
  <c r="AJ186" i="3"/>
  <c r="AJ188" i="3"/>
  <c r="AJ190" i="3"/>
  <c r="AJ192" i="3"/>
  <c r="AJ196" i="3"/>
  <c r="AJ198" i="3"/>
  <c r="AJ200" i="3"/>
  <c r="AJ202" i="3"/>
  <c r="AJ204" i="3"/>
  <c r="AJ206" i="3"/>
  <c r="AJ208" i="3"/>
  <c r="AJ210" i="3"/>
  <c r="AF147" i="3"/>
  <c r="M22" i="5"/>
  <c r="I49" i="2"/>
  <c r="AJ10" i="3"/>
  <c r="AA34" i="4"/>
  <c r="U12" i="4"/>
  <c r="U14" i="4"/>
  <c r="U16" i="4"/>
  <c r="U18" i="4"/>
  <c r="U20" i="4"/>
  <c r="U22" i="4"/>
  <c r="U24" i="4"/>
  <c r="U26" i="4"/>
  <c r="U28" i="4"/>
  <c r="U30" i="4"/>
  <c r="U32" i="4"/>
  <c r="U10" i="4"/>
  <c r="U11" i="4"/>
  <c r="U13" i="4"/>
  <c r="U15" i="4"/>
  <c r="U17" i="4"/>
  <c r="U19" i="4"/>
  <c r="U21" i="4"/>
  <c r="U23" i="4"/>
  <c r="U25" i="4"/>
  <c r="U27" i="4"/>
  <c r="U29" i="4"/>
  <c r="U31" i="4"/>
  <c r="U33" i="4"/>
  <c r="R34" i="4"/>
  <c r="U34" i="4"/>
  <c r="R12" i="4"/>
  <c r="R14" i="4"/>
  <c r="R16" i="4"/>
  <c r="R18" i="4"/>
  <c r="R20" i="4"/>
  <c r="R22" i="4"/>
  <c r="R24" i="4"/>
  <c r="R26" i="4"/>
  <c r="R28" i="4"/>
  <c r="R30" i="4"/>
  <c r="R32" i="4"/>
  <c r="R10" i="4"/>
  <c r="R11" i="4"/>
  <c r="R13" i="4"/>
  <c r="R15" i="4"/>
  <c r="R17" i="4"/>
  <c r="R19" i="4"/>
  <c r="R21" i="4"/>
  <c r="R23" i="4"/>
  <c r="R25" i="4"/>
  <c r="R27" i="4"/>
  <c r="R29" i="4"/>
  <c r="R31" i="4"/>
  <c r="R33" i="4"/>
  <c r="S29" i="5"/>
  <c r="S11" i="5"/>
  <c r="AA34" i="6"/>
  <c r="AA10" i="4"/>
  <c r="AA28" i="6"/>
  <c r="M17" i="5"/>
  <c r="M26" i="5"/>
  <c r="S22" i="5"/>
  <c r="U22" i="6"/>
  <c r="S13" i="5"/>
  <c r="AF10" i="3"/>
  <c r="S27" i="5"/>
  <c r="S12" i="5"/>
  <c r="M12" i="5"/>
  <c r="S26" i="5"/>
  <c r="P10" i="5"/>
  <c r="P21" i="5"/>
  <c r="M29" i="5"/>
  <c r="P17" i="5"/>
  <c r="P16" i="5"/>
  <c r="M14" i="5"/>
  <c r="P25" i="5"/>
  <c r="P34" i="5"/>
  <c r="S19" i="5"/>
  <c r="P30" i="5"/>
  <c r="S18" i="5"/>
  <c r="S20" i="5"/>
  <c r="M25" i="5"/>
  <c r="M10" i="5"/>
  <c r="M33" i="5"/>
  <c r="S31" i="5"/>
  <c r="S33" i="5"/>
  <c r="P32" i="5"/>
  <c r="X33" i="4"/>
  <c r="AA32" i="4"/>
  <c r="AA33" i="4"/>
  <c r="X32" i="4"/>
  <c r="X31" i="4"/>
  <c r="AA30" i="4"/>
  <c r="X29" i="4"/>
  <c r="AA31" i="4"/>
  <c r="X30" i="4"/>
  <c r="AA29" i="4"/>
  <c r="A1" i="5"/>
  <c r="A1" i="7"/>
  <c r="A1" i="4"/>
  <c r="A1" i="3"/>
  <c r="A1" i="8"/>
  <c r="A1" i="6"/>
  <c r="X16" i="4"/>
  <c r="X12" i="4"/>
  <c r="AA22" i="4"/>
  <c r="X25" i="4"/>
  <c r="AA25" i="4"/>
  <c r="X20" i="4"/>
  <c r="X22" i="4"/>
  <c r="X14" i="4"/>
  <c r="AA13" i="4"/>
  <c r="I44" i="2"/>
  <c r="X21" i="4"/>
  <c r="X13" i="4"/>
  <c r="AA28" i="4"/>
  <c r="AA15" i="4"/>
  <c r="X17" i="4"/>
  <c r="AA16" i="4"/>
  <c r="AA11" i="4"/>
  <c r="X19" i="4"/>
  <c r="X15" i="4"/>
  <c r="X34" i="4"/>
  <c r="AA27" i="4"/>
  <c r="X23" i="4"/>
  <c r="X26" i="4"/>
  <c r="AA12" i="4"/>
  <c r="AA19" i="4"/>
  <c r="X10" i="4"/>
  <c r="AA18" i="4"/>
  <c r="X24" i="4"/>
  <c r="X11" i="4"/>
  <c r="X28" i="4"/>
  <c r="AA20" i="4"/>
  <c r="AA24" i="4"/>
  <c r="AA21" i="4"/>
  <c r="AA17" i="4"/>
  <c r="X27" i="4"/>
  <c r="X18" i="4"/>
  <c r="AA14" i="4"/>
  <c r="AA23" i="4"/>
  <c r="AA26" i="4"/>
  <c r="A2" i="9"/>
  <c r="S15" i="5"/>
  <c r="M15" i="5"/>
  <c r="AC27" i="6"/>
  <c r="T27" i="6"/>
  <c r="AC15" i="6"/>
  <c r="Z23" i="6"/>
  <c r="Z19" i="6"/>
  <c r="Z11" i="6"/>
  <c r="Z34" i="6"/>
  <c r="AC10" i="6"/>
  <c r="W34" i="6"/>
  <c r="W10" i="6"/>
  <c r="W15" i="6"/>
  <c r="W12" i="6"/>
  <c r="T24" i="6"/>
  <c r="AC11" i="6"/>
  <c r="Z25" i="6"/>
  <c r="AC20" i="6"/>
  <c r="Z20" i="6"/>
  <c r="AC30" i="6"/>
  <c r="W30" i="6"/>
  <c r="W27" i="6"/>
  <c r="I30" i="2"/>
  <c r="I27" i="2" s="1"/>
  <c r="I38" i="2"/>
  <c r="I35" i="2" s="1"/>
  <c r="W11" i="6"/>
  <c r="T14" i="6"/>
  <c r="M28" i="5" l="1"/>
  <c r="P15" i="5"/>
  <c r="P31" i="5"/>
  <c r="S32" i="5"/>
  <c r="M31" i="5"/>
  <c r="M32" i="5"/>
  <c r="P33" i="5"/>
  <c r="S17" i="5"/>
  <c r="S30" i="5"/>
  <c r="S34" i="5"/>
  <c r="S24" i="5"/>
  <c r="S10" i="5"/>
  <c r="S25" i="5"/>
  <c r="S16" i="5"/>
  <c r="M34" i="5"/>
  <c r="M16" i="5"/>
  <c r="P29" i="5"/>
  <c r="P23" i="5"/>
  <c r="P13" i="5"/>
  <c r="M27" i="5"/>
  <c r="P19" i="5"/>
  <c r="M21" i="5"/>
  <c r="M11" i="5"/>
  <c r="P22" i="5"/>
  <c r="S14" i="5"/>
  <c r="I13" i="2"/>
  <c r="I45" i="2" s="1"/>
  <c r="M18" i="5"/>
  <c r="M30" i="5"/>
  <c r="P28" i="5"/>
  <c r="M13" i="5"/>
  <c r="R14" i="6"/>
  <c r="U34" i="6"/>
  <c r="AA33" i="6"/>
  <c r="AA19" i="6"/>
  <c r="AA11" i="6"/>
  <c r="X28" i="6"/>
  <c r="AA18" i="6"/>
  <c r="X14" i="6"/>
  <c r="R29" i="6"/>
  <c r="X26" i="6"/>
  <c r="U13" i="6"/>
  <c r="X20" i="6"/>
  <c r="AA31" i="6"/>
  <c r="AA32" i="6"/>
  <c r="X12" i="6"/>
  <c r="U30" i="6"/>
  <c r="U21" i="6"/>
  <c r="AA16" i="6"/>
  <c r="R20" i="6"/>
  <c r="X18" i="6"/>
  <c r="R16" i="6"/>
  <c r="R27" i="6"/>
  <c r="AA22" i="6"/>
  <c r="R11" i="6"/>
  <c r="X17" i="6"/>
  <c r="X25" i="6"/>
  <c r="AA10" i="6"/>
  <c r="X32" i="6"/>
  <c r="X31" i="6"/>
  <c r="X33" i="6"/>
  <c r="AA26" i="6"/>
  <c r="U17" i="6"/>
  <c r="U25" i="6"/>
  <c r="U11" i="6"/>
  <c r="U18" i="6"/>
  <c r="U26" i="6"/>
  <c r="AA13" i="6"/>
  <c r="R21" i="6"/>
  <c r="X13" i="6"/>
  <c r="X27" i="6"/>
  <c r="U14" i="6"/>
  <c r="U23" i="6"/>
  <c r="R10" i="6"/>
  <c r="R26" i="6"/>
  <c r="R19" i="6"/>
  <c r="R30" i="6"/>
  <c r="AA17" i="6"/>
  <c r="AA30" i="6"/>
  <c r="U12" i="6"/>
  <c r="AA15" i="6"/>
  <c r="U19" i="6"/>
  <c r="X22" i="6"/>
  <c r="U27" i="6"/>
  <c r="X30" i="6"/>
  <c r="R31" i="6"/>
  <c r="U32" i="6"/>
  <c r="R33" i="6"/>
  <c r="U31" i="6"/>
  <c r="R32" i="6"/>
  <c r="U33" i="6"/>
  <c r="U15" i="6"/>
  <c r="AA21" i="6"/>
  <c r="AA29" i="6"/>
  <c r="AA14" i="6"/>
  <c r="U20" i="6"/>
  <c r="X23" i="6"/>
  <c r="U28" i="6"/>
  <c r="R34" i="6"/>
  <c r="AA12" i="6"/>
  <c r="U16" i="6"/>
  <c r="X19" i="6"/>
  <c r="U24" i="6"/>
  <c r="R13" i="6"/>
  <c r="AA27" i="6"/>
  <c r="R18" i="6"/>
  <c r="I14" i="2"/>
  <c r="R24" i="6"/>
  <c r="X10" i="6"/>
  <c r="R17" i="6"/>
  <c r="R25" i="6"/>
  <c r="U29" i="6"/>
  <c r="R12" i="6"/>
  <c r="X16" i="6"/>
  <c r="X21" i="6"/>
  <c r="X24" i="6"/>
  <c r="X29" i="6"/>
  <c r="AA24" i="6"/>
  <c r="R23" i="6"/>
  <c r="X34" i="6"/>
  <c r="X15" i="6"/>
  <c r="R22" i="6"/>
  <c r="R28" i="6"/>
  <c r="U10" i="6"/>
  <c r="R15" i="6"/>
  <c r="AA20" i="6"/>
  <c r="AA25" i="6"/>
  <c r="AA23" i="6"/>
  <c r="AJ7" i="3"/>
  <c r="I11" i="2" s="1"/>
  <c r="I43" i="2" s="1"/>
  <c r="AF7" i="3"/>
  <c r="I15" i="2" s="1"/>
  <c r="P11" i="5"/>
  <c r="P27" i="5"/>
  <c r="P26" i="5"/>
  <c r="S28" i="5"/>
  <c r="M19" i="5"/>
  <c r="P12" i="5"/>
  <c r="P18" i="5"/>
  <c r="M24" i="5"/>
  <c r="M23" i="5"/>
  <c r="S23" i="5"/>
  <c r="P14" i="5"/>
  <c r="S21" i="5"/>
  <c r="M20" i="5"/>
  <c r="P24" i="5"/>
  <c r="AC34" i="6"/>
  <c r="T34" i="6"/>
  <c r="I47" i="2" l="1"/>
  <c r="I50" i="2"/>
  <c r="I46" i="2"/>
</calcChain>
</file>

<file path=xl/sharedStrings.xml><?xml version="1.0" encoding="utf-8"?>
<sst xmlns="http://schemas.openxmlformats.org/spreadsheetml/2006/main" count="1882" uniqueCount="1374">
  <si>
    <t>Код</t>
  </si>
  <si>
    <t>Полное наименование по уставу</t>
  </si>
  <si>
    <t>Наименование МО</t>
  </si>
  <si>
    <t>Управление образования администрации Колыванского района</t>
  </si>
  <si>
    <t>Управление образования администрации Коченевского района</t>
  </si>
  <si>
    <t>Управление образования администрации Кочковского района</t>
  </si>
  <si>
    <t>Муниципальное бюджетное образовательное учреждение "Колыванская средняя общеобразовательная школа №2"</t>
  </si>
  <si>
    <t>Управление образования администрации Краснозерского района</t>
  </si>
  <si>
    <t>Муниципальное бюджетное образовательное учреждение "Кандауровская средняя общеобразовательная школа"</t>
  </si>
  <si>
    <t>Управление образования администрации  Куйбышевского района</t>
  </si>
  <si>
    <t>Муниципальное бюджетное образовательное учреждение "Королевская средняя общеобразовательная школа"</t>
  </si>
  <si>
    <t>Муниципальное бюджетное образовательное учреждение "Новотроицкая средняя общеобразовательная школа"</t>
  </si>
  <si>
    <t>Отдел образования администрации Кыштовского района</t>
  </si>
  <si>
    <t>Муниципальное бюджетное образовательное учреждение "Новотырышкинская средняя общеобразовательная школа"</t>
  </si>
  <si>
    <t>Управление образования администрации Маслянинского района</t>
  </si>
  <si>
    <t>Муниципальное бюджетное образовательное учреждение "Пихтовская средняя общеобразовательная школа"</t>
  </si>
  <si>
    <t>Управление образования администрации Мошковского района</t>
  </si>
  <si>
    <t>Муниципальное бюджетное образовательное учреждение "Пономаревская средняя общеобразовательная школа"</t>
  </si>
  <si>
    <t>Управления образования администрации Новосибирского района</t>
  </si>
  <si>
    <t>Муниципальное бюджетное образовательное учреждение "Скалинская средняя общеобразовательная школа"</t>
  </si>
  <si>
    <t>Управление образования администрации Ордынского района</t>
  </si>
  <si>
    <t>Муниципальное бюджетное образовательное учреждение "Соколовская средняя общеобразовательная школа"</t>
  </si>
  <si>
    <t>Управление образования администрации Северного района</t>
  </si>
  <si>
    <t>Муниципальное бюджетное образовательное учреждение "Сидоровская средняя общеобразовательная школа"</t>
  </si>
  <si>
    <t>Управление образования администрации Сузунского района</t>
  </si>
  <si>
    <t>Муниципальное бюджетное образовательное учреждение "Колыванская вечерняя (сменная) общеобразовательная школа"</t>
  </si>
  <si>
    <t>Управление образования администрации Татарского района</t>
  </si>
  <si>
    <t>Муниципальное бюджетное образовательное учреждение Колыванская средняя общеобразовательная школа №3</t>
  </si>
  <si>
    <t>Управление образования администрации Тогучинского района</t>
  </si>
  <si>
    <t>Муниципальное казенное образовательное учреждение "Колыванская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</si>
  <si>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Управление образования администрации Убинского района</t>
  </si>
  <si>
    <t>Муниципальное бюджетное образовательное учреждение "Амбинская основная общеобразовательная школа"</t>
  </si>
  <si>
    <t>Управление образования администрации Усть-Таркского района</t>
  </si>
  <si>
    <t>Муниципальное бюджетное образовательное учреждение "Лаптевская основная общеобразовательная школа"</t>
  </si>
  <si>
    <t>Управление образования администрации Чановского района</t>
  </si>
  <si>
    <t>Муниципальное бюджетное образовательное учреждение "Новоказанская основная общеобразовательная школа"</t>
  </si>
  <si>
    <t>Управление образования администрации Черепановского района</t>
  </si>
  <si>
    <t>Муниципальное бюджетное образовательное учреждение "Юрт-Акбалыкская основная общеобразовательная школа"</t>
  </si>
  <si>
    <t>Управление образования администрации Чистоозерного района</t>
  </si>
  <si>
    <t>Муниципальное бюджетное образовательное учреждение "Южинская основная общеобразовательная школа"</t>
  </si>
  <si>
    <t>Отдел образования администрации Чулымского района</t>
  </si>
  <si>
    <t>910500 - Выпускники прошлых лет</t>
  </si>
  <si>
    <t>Управление образования администрации муниципального образования г. Бердска</t>
  </si>
  <si>
    <t>Управление образования администрации г. Искитима</t>
  </si>
  <si>
    <t>Отдел образования администрации рабочего поселка Кольцово</t>
  </si>
  <si>
    <t>Управление образования администрации муниципального образования г. Оби</t>
  </si>
  <si>
    <t>Главное управление образованием Мэрии г. Новосибирска</t>
  </si>
  <si>
    <t>Управление образования администрации Барабинского района</t>
  </si>
  <si>
    <t>Управление образования администрации Болотнинского района</t>
  </si>
  <si>
    <t>Управление образования администрации Венгеровского района</t>
  </si>
  <si>
    <t>Управление образования администрации Доволенского района</t>
  </si>
  <si>
    <t>Управление образования  администрации Здвинского района</t>
  </si>
  <si>
    <t>Управление образования администрации Искитимского района</t>
  </si>
  <si>
    <t>Управление образования администрации Каргатского района</t>
  </si>
  <si>
    <t>911500 - Выпускники прошлых лет</t>
  </si>
  <si>
    <t>Муниципальное казённое  образовательное учреждение Новорешетовская средняя общеобразовательная школа</t>
  </si>
  <si>
    <t>Муниципальное казённое образовательное учреждение Красносибирская средняя общеобразовательная школа</t>
  </si>
  <si>
    <t>Муниципальное казённое  образовательное учреждение Жуланская средняя общеобразовательная школа</t>
  </si>
  <si>
    <t>Муниципальное казённое образовательное учреждение Троицкая средняя общеобразовательная школа</t>
  </si>
  <si>
    <t>Муниципальное казённое образовательное учреждение Новоцелинная средняя общеобразовательная школа</t>
  </si>
  <si>
    <t>Муниципальное казённое образовательное учреждение Советская начальная школа</t>
  </si>
  <si>
    <t>Муниципальное бюджетное образовательное учреждение Покровская начальная школа</t>
  </si>
  <si>
    <t>Муниципальное казённое образовательное учреждение Республиканская основная общеобразовательная школа</t>
  </si>
  <si>
    <t>Муниципальное казённое образовательное учреждение Букреевская основная общеобразовательная школа</t>
  </si>
  <si>
    <t>Муниципальное казённое образовательное учреждение Ермаковская основная общеобразовательная школа</t>
  </si>
  <si>
    <t>Выпускники прошлых лет</t>
  </si>
  <si>
    <t>Муниципальное образовательное учреждение Краснозерская открытая (сменная) общеобразовательная школа</t>
  </si>
  <si>
    <t>Муниципальное общеобразовательное учреждение Беспятовская основная общеобразовательная школа</t>
  </si>
  <si>
    <t>Муниципальное общеобразовательное учреждение Курьинская основная общеобразовательная школа</t>
  </si>
  <si>
    <t>Муниципальное общеобразовательное учреждение Луговская основная общеобразовательная школа</t>
  </si>
  <si>
    <t>913500-Выпускники прошлых лет</t>
  </si>
  <si>
    <t>Филиал муниципального общеобразовательного учреждения Половинской средней общеобразовательной школы Голубинская начальная общеобразовательная школа</t>
  </si>
  <si>
    <t>Филиал муниципального общеобразовательного учреждения Орехологовской средней общеобразовательной школы Зуевская начальная общеобразовательная школа</t>
  </si>
  <si>
    <t>Филиал муниципального бюджетного общеобразовательного учреждения Краснозерского района Майской средней общеобразовательной школы Майская начальная общеобразовательная школа</t>
  </si>
  <si>
    <t>Филиал муниципального бюджетного общеобразовательного учреждения Краснозерского района Садовской средней общеобразовательной школы Целинная начальная общеобразовательная школа</t>
  </si>
  <si>
    <t>Филиал муниципального общеобразовательного учреждения Октябрьской средней общеобразовательной школы Хабаровская начальная общеобразовательная школа</t>
  </si>
  <si>
    <t>Муниципальное  казённое общеобразовательное учреждение Куйбышевского района "Аул-Бергульская средняя общеобразовательная школа"</t>
  </si>
  <si>
    <t>муниципальное  казённое общеобразовательное учреждение Куйбышевского района "Булатовская средняя общеобразовательная школа"</t>
  </si>
  <si>
    <t>муниципальное  казённое общеобразовательное учреждение Куйбышевского района "Верх-Ичинская средняя общеобразовательная школа"</t>
  </si>
  <si>
    <t>муниципальное казённое общеобразовательное учреждение Куйбышевского района "Гжатская средняя общеобразовательная школа"</t>
  </si>
  <si>
    <t>муниципальное казённое общеобразовательное учреждение Куйбышевского района "Горбуновская средняя общеобразовательная школа"</t>
  </si>
  <si>
    <t>Муниципальное казённое общеобразовательное учреждение Куйбышевского района "Новоичинская средняя общеобразовательная школа"</t>
  </si>
  <si>
    <t>Муниципальное казённое общеобразовательное учреждение Куйбышевского района "Каминская средняя общеобразовательная школа"</t>
  </si>
  <si>
    <t>муниципальное казённое общеобразовательное учреждение Куйбышевского района "Кондуслинская средняя общеобразовательная школа"</t>
  </si>
  <si>
    <t>муниципальное казённое общеобразовательное учреждение Куйбышевского района "Кульчинская средняя общеобразовательная школа"</t>
  </si>
  <si>
    <t>муниципальное казённое общеобразовательное учреждение Куйбышевского района "Михайловская средняя общеобразовательная школа"</t>
  </si>
  <si>
    <t>Муниципальное казённое общеобразовательное учреждение Куйбышевского района "Октябрьская средняя общеобразовательная школа"</t>
  </si>
  <si>
    <t>муниципальное казённое общеобразовательное учреждение Куйбышевского района "Отрадненская средняя общеобразовательная школа"</t>
  </si>
  <si>
    <t>Муниципальное казённое общеобразовательное учреждение Куйбышевского района "Чумаковская средняя общеобразовательная школа"</t>
  </si>
  <si>
    <t>муниципальное бюджетное общеобразовательное учреждение Куйбышевского района "Гимназия №1 имени А. Л. Кузнецовой"</t>
  </si>
  <si>
    <t>Муниципальное бюджетное общеобразовательное учреждение Куйбышевского района "Средняя общеобразовательная школа №2"</t>
  </si>
  <si>
    <t>муниципальное казённое общеобразовательное учреждение Куйбышевского района «Школа – интернат основного общего образования»</t>
  </si>
  <si>
    <t>муниципальное бюджетное общеобразовательное учреждение Куйбышевского района "Средняя общеобразовательная школа № 9"</t>
  </si>
  <si>
    <t>муниципальное казённое общеобразовательное учреждение Куйбышевского района "Вечерняя (сменная)  общеобразовательная школа"</t>
  </si>
  <si>
    <t>Муниципальное казённое общеобразовательное учреждение Куйбышевского района "Средняя общеобразовательная школа №4"</t>
  </si>
  <si>
    <t>муниципальное казённое общеобразовательное учреждение Куйбышевского района "Средняя общеобразовательная школа №5"</t>
  </si>
  <si>
    <t>государственное бюджетное образовательное учреждение Новосибирской области «Специальная (коррекционная) общеобразовательная школа- интернат для обучающихся, воспитанников с ограниченными возможностями здоровья»</t>
  </si>
  <si>
    <t>муниципальное  казённое общеобразовательное учреждение Куйбышевского района "Андреевская основная общеобразовательная школа"</t>
  </si>
  <si>
    <t>Муниципальное  казённое общеобразовательное учреждение Куйбышевского района "Балманская основная общеобразовательная школа"</t>
  </si>
  <si>
    <t>Муниципальное  казённое общеобразовательное учреждение Куйбышевского района "Веснянская основная общеобразовательная школа"</t>
  </si>
  <si>
    <t>муниципальное  казённое общеобразовательное учреждение Куйбышевского района "Зоновская основная общеобразовательная школа"</t>
  </si>
  <si>
    <t>Муниципальное  казённое общеобразовательное учреждение Куйбышевского района "Ивушкинская основная общеобразовательная школа"</t>
  </si>
  <si>
    <t>Муниципальное  казённое общеобразовательное учреждение Куйбышевского района "Константиновская основная общеобразовательная школа"</t>
  </si>
  <si>
    <t>муниципальное  казённое общеобразовательное учреждение Куйбышевского района "Помельцевская основная общеобразовательная школа"</t>
  </si>
  <si>
    <t>муниципальное  казённое общеобразовательное учреждение Куйбышевского района "Сергинская основная общеобразовательная школа"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</si>
  <si>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Куйбышевского района "Специальная (коррекционная) общеобразовательная школа VIII вида"</t>
  </si>
  <si>
    <t>914500-Выпускники прошлых лет</t>
  </si>
  <si>
    <t>Муниципальное казенное общеобразовательное учреждение средняя общеобразовательная  школа №80 им.В.П. Кузнецова  Купинского района</t>
  </si>
  <si>
    <t>Муниципальное казенное общеобразовательное учреждение средняя общеобразовательная  школа №105 Купинского района</t>
  </si>
  <si>
    <t>Муниципальное казенное общеобразовательное учреждение средняя общеобразовательная  школа №148 Купинского района</t>
  </si>
  <si>
    <t>Муниципальное казенное общеобразовательное учреждение Благовещенская средняя общеобразовательная школа Купинского района</t>
  </si>
  <si>
    <t>Муниципальное казенное общеобразовательное учреждение Камышинская средняя общеобразовательная школа Купинского района</t>
  </si>
  <si>
    <t>Муниципальное казенное общеобразовательное учреждение Киргинцевская средняя общеобразовательная школа Купинского района</t>
  </si>
  <si>
    <t>Муниципальное казенное общеобразовательное учреждение Копкульская средняя общеобразовательная школа Купинского района</t>
  </si>
  <si>
    <t>Муниципальное казенное общеобразовательное учреждение Лукошинская средняя общеобразовательная школа Купинского района</t>
  </si>
  <si>
    <t>Муниципальное казенное общеобразовательное учреждение Лягушинская средняя общеобразовательная школа Купинского района</t>
  </si>
  <si>
    <t>Муниципальное казенное общеобразовательное учреждение Медяковская средняя общеобразовательная школа Купинского района</t>
  </si>
  <si>
    <t>Муниципальное казенное общеобразовательное учреждение Мётелевская средняя общеобразовательная школа Купинского района</t>
  </si>
  <si>
    <t>Муниципальное казенное общеобразовательное учреждение Новониколаевская средняя общеобразовательная школа Купинского района</t>
  </si>
  <si>
    <t>Муниципальное казенное общеобразовательное учреждение Новосельская средняя общеобразовательная школа Купинского района</t>
  </si>
  <si>
    <t>Муниципальное казенное общеобразовательное учреждение Новоключевская средняя общеобразовательная школа Купинского района</t>
  </si>
  <si>
    <t>Муниципальное казенное общеобразовательное учреждение Орловская основная общеобразовательная школа Купинского района</t>
  </si>
  <si>
    <t>Муниципальное казенное общеобразовательное учреждение Петровская основная общеобразовательная школа Купинского района</t>
  </si>
  <si>
    <t>Муниципальное казенное общеобразовательное учреждение Рождественская средняя общеобразовательная школа Купинского района</t>
  </si>
  <si>
    <t>Муниципальное казенное общеобразовательное учреждение Сибирская основная общеобразовательная школа Купинского района</t>
  </si>
  <si>
    <t>Муниципальное казенное общеобразовательное учреждение Советская средняя общеобразовательная школа Купинского района</t>
  </si>
  <si>
    <t>Муниципальное казенное общеобразовательное учреждение Стеклянская средняя общеобразовательная школа Купинского района</t>
  </si>
  <si>
    <t>Муниципальное казенное общеобразовательное учреждение Чаинская средняя общеобразовательная школа Купинского района</t>
  </si>
  <si>
    <t>Муниципальное казенное общеобразовательное учреждение  Чумашинская средняя общеобразовательная школа Купинского района</t>
  </si>
  <si>
    <t>Муниципальное казенное общеобразовательное учреждение Яркульская средняя общеобразовательная школа Купинского района</t>
  </si>
  <si>
    <t>Муниципальное казенное общеобразовательное учреждение Березовская основная общеобразовательная школа Купинского района</t>
  </si>
  <si>
    <t>Муниципальное казенное общеобразовательное учреждение Веселокутская основная общеобразовательная школа Купинского района</t>
  </si>
  <si>
    <t>Муниципальное казенное общеобразовательное учреждение Вороновская основная общеобразовательная школа Купинского района</t>
  </si>
  <si>
    <t>Муниципальное казенное общеобразовательное учреждение Вишневская основная общеобразовательная школа Купинского района</t>
  </si>
  <si>
    <t>Муниципальное казенное общеобразовательное учреждение Новониколаевская средняя общеобразовательная школа Купинского района структурное подразделение Басковская основная общеобразовательная школа</t>
  </si>
  <si>
    <t>Муниципальное казенное общеобразовательное учреждение Зятьковская основная общеобразовательная школа Купинского района</t>
  </si>
  <si>
    <t>Муниципальное казенное общеобразовательное учреждение Новорозинская основная общеобразовательная школа Купинского района</t>
  </si>
  <si>
    <t>Муниципальное казенное общеобразовательное учреждение Покровская основная общеобразовательная школа Купинского района</t>
  </si>
  <si>
    <t>Муниципальное казенное общеобразовательное учреждение Шаитикская основная общеобразовательная школа Купинского района</t>
  </si>
  <si>
    <t>Муниципальное казенное специальное (коррекционное) образовательное учреждение для обучающихся воспитанников с  ограниченными возможностями здоровья  Купинская специальная (коррекционная) общеобразовательная школа-интернат VIII вида</t>
  </si>
  <si>
    <t>Муниципальное казенное общеобразовательное учреждение Тюменская основная общеобразовательная школа</t>
  </si>
  <si>
    <t>Муниципальное казенное образовательное учреждение Большереченская средняя общеобразовательная  школа</t>
  </si>
  <si>
    <t>Муниципальное казенное образовательное учреждение Верх-Таркская средняя общеобразовательная школа</t>
  </si>
  <si>
    <t>Муниципальное казенное образовательное учреждение Заливинская средняя общеобразовательная школа</t>
  </si>
  <si>
    <t>Муниципальное казенное образовательное учреждение Камышинская средняя общеобразовательная  школа</t>
  </si>
  <si>
    <t>Муниципальное бюджетное образовательное учреждение Кыштовская средняя общеобразовательная школа № 1</t>
  </si>
  <si>
    <t>Муниципальное казенное образовательное учреждение Межовская основная общеобразовательная школа</t>
  </si>
  <si>
    <t>Муниципальное казенное образовательное учреждение Орловская средняя общеобразовательная школа</t>
  </si>
  <si>
    <t>Муниципальное казенное образовательное учреждение Сергеевская средняя общеобразовательная школа</t>
  </si>
  <si>
    <t>Муниципальное казенное образовательное учреждение Черновская средняя общеобразовательная школа</t>
  </si>
  <si>
    <t>Муниципальное казенное образовательное учреждение Березовская основная общеобразовательная школа</t>
  </si>
  <si>
    <t>Муниципальное казенное образовательное учреждение Вараксинская основная общеобразовательная школа</t>
  </si>
  <si>
    <t>Муниципальное казенное образовательное учреждение Верх-Майзасская основная общеобразовательная школа</t>
  </si>
  <si>
    <t>Муниципальное казенное образовательное учреждение Ереминская основная общеобразовательная школа</t>
  </si>
  <si>
    <t>Муниципальное казенное образовательное учреждение Кулябинская основная общеобразовательная школа</t>
  </si>
  <si>
    <t>Муниципальное казенное образовательное учреждение Колбасинская основная общеобразовательная школа</t>
  </si>
  <si>
    <t>Муниципальное казенное  образовательное учреждение Малокрасноярская основная общеобразовательная школа</t>
  </si>
  <si>
    <t>Муниципальное казенное образовательное учреждение Усманская основная общеобразовательная школа</t>
  </si>
  <si>
    <t>Муниципальное казенное образовательное учреждение Чернаковская основная общеобразовательная школа</t>
  </si>
  <si>
    <t>Муниципальное бюджетное образовательное учреждение Маслянинская средняя общеобразовательная школа №3</t>
  </si>
  <si>
    <t>Муниципальное бюджетное образовательное учреждение Маслянинская средняя общеобразовательная школа №5</t>
  </si>
  <si>
    <t>Муниципальное казенное образовательное учреждение Маслянинская вечерняя (сменная) общеобразовательная школа</t>
  </si>
  <si>
    <t>Муниципальное казенное образовательное учреждение Борковская средняя общеобразовательная школа</t>
  </si>
  <si>
    <t>Муниципальное казённое образовательное учреждение Дубровская средняя общеобразовательная школа</t>
  </si>
  <si>
    <t>Муниципальное казенное образовательное учреждение Егорьевская средняя общеобразовательная школа</t>
  </si>
  <si>
    <t>Муниципальное казенное образовательное учреждение Елбанская средняя общеобразовательная школа</t>
  </si>
  <si>
    <t>Муниципальное казенное образовательное учреждение Никоновская средняя общеобразовательная школа</t>
  </si>
  <si>
    <t>Муниципальное бюджетное образовательное учреждение Пеньковская средняя общеобразовательная школа</t>
  </si>
  <si>
    <t>Муниципальное казенное образовательное учреждение Суенгинская средняя общеобразовательная школа</t>
  </si>
  <si>
    <t>Муниципальное бюджетное образовательное учреждение Чупинская средняя общеобразовательная школа</t>
  </si>
  <si>
    <t>Муниципальное образовательное учреждение Загорская начальная школа детский сад</t>
  </si>
  <si>
    <t>Муниципальное образовательное учреждение Жерновская начальная школа детский сад</t>
  </si>
  <si>
    <t>Муниципальное образовательное учреждение Петропавловская начальная школа детский сад</t>
  </si>
  <si>
    <t>Муниципальное образовательное учреждение Маслянинская основная общеобразовательная школа № 2</t>
  </si>
  <si>
    <t>Муниципальное бюджетное образовательное учреждение Маслянинская основная общеобразовательная школа № 4</t>
  </si>
  <si>
    <t>Муниципальное образовательное учреждение Александровская основная общеобразовательная школа</t>
  </si>
  <si>
    <t>Муниципальное образовательное учреждение Бажинская основная общеобразовательная школа</t>
  </si>
  <si>
    <t>Муниципальное образовательное учреждение Верх-Иковская основная общеобразовательная школа</t>
  </si>
  <si>
    <t>Муниципальное образовательное учреждение Дресвянская основная общеобразовательная школа</t>
  </si>
  <si>
    <t>Муниципальное казенное образовательное учреждение Пайвинская основная общеобразовательная школа</t>
  </si>
  <si>
    <t>Муниципальное образовательное учреждение Чудиновская основная общеобразовательная школа</t>
  </si>
  <si>
    <t>Муниципальное образовательное учреждение для детей-сирот и детей. оставшихся без попечения родителей-Маслянинский детский дом</t>
  </si>
  <si>
    <t>Муниципальное казённое образовательное учреждение "Смоленская средняя общеобразовательная школа" Мошковского района</t>
  </si>
  <si>
    <t>Муниципальное бюджетное образовательное учреждение "Белоярская средняя общеобразовательная школа" Мошковского района</t>
  </si>
  <si>
    <t>Муниципальное бюджетное образовательное учреждение "Сокурская средняя общеобразовательная школа № 19" Мошковского района</t>
  </si>
  <si>
    <t>Муниципальное бюджетное образовательное учреждение "Новомошковская средняя общеобразовательная школа" Мошковского района</t>
  </si>
  <si>
    <t>Муниципальное бюджетное образовательное учреждение "Ташаринская средняя общеобразовательная школа" Мошковского района</t>
  </si>
  <si>
    <t>Муниципальное бюджетное образовательное учреждение "Мошковская вечерняя (сменная) общеобразовательная школа" Мошковского района</t>
  </si>
  <si>
    <t>Муниципальное бюджетное образовательное учреждение Мошковского района Мошковская специальная (коррекционная) школа-интернат для детей-сирот и детей, оставшихся без попечения родителей, с ограниченными возможностями здоровья</t>
  </si>
  <si>
    <t>Муниципальное казенное образовательное учреждение Новосибирского района Новосибирской области - Вечерняя (сменная) общеобразовательная школа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</si>
  <si>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консультирования"</t>
  </si>
  <si>
    <t>919500 - Выпускники прошлых лет</t>
  </si>
  <si>
    <t>Муниципальное бюджетное общеобразовательное учреждение Ордынского района Новосибирской области - Усть-Алеусская основная общеобразовательная школа</t>
  </si>
  <si>
    <t>Школа выпускников прошлых лет</t>
  </si>
  <si>
    <t>Муниципальное казенное образовательное учреждение Северного района Новосибирской области Верх-Красноярская средняя общеобразовательная школа</t>
  </si>
  <si>
    <t>Муниципальное казенное образовательное учреждение Северного района Новосибирской области Больше-Куликовская основная общеобразовательная школа</t>
  </si>
  <si>
    <t>Муниципальное казённое образовательное учреждение Сузунского района "Холодновская основная общеобразовательная школа"</t>
  </si>
  <si>
    <t>Муниципальное бюджетное общеобразовательное учреждение Дмитриевская средняя общеобразовательная школа</t>
  </si>
  <si>
    <t>Муниципальное общеобразовательное учреждение основная общеобразовательная школа №1 г. Татарска</t>
  </si>
  <si>
    <t>Муниципальное образовательное учреждение для детей-сирот и детей, оставшихся без попечения родителей - детский дом г.Татарска</t>
  </si>
  <si>
    <t>923500-Выпускники прошлых лет</t>
  </si>
  <si>
    <t>Филиал муниципального общеобразовательного учреждения Дмитриевской средней общеобразовательной школы Безбожинская начальная общеобразовательная школа</t>
  </si>
  <si>
    <t>Филиал муниципального общеобразовательного учреждения Северотатарской средней общеобразовательной школы Ваховская начальная общеобразовательная школа</t>
  </si>
  <si>
    <t>Филиал муниципального общеобразовательного учреждения Ускюльской средней общеобразовательной школы Воздвиженская начальная общеобразовательная школа</t>
  </si>
  <si>
    <t>Филиал муниципального общеобразовательного учреждения Новопокровской средней общеобразовательной школы Дубровинская начальная общеобразовательная школа</t>
  </si>
  <si>
    <t>Филиал муниципального общеобразовательного учреждения Новопокровской средней общеобразовательной школы Мининская начальная общеобразовательная школа</t>
  </si>
  <si>
    <t>Филиал муниципального общеобразовательного учреждения Первомайской средней общеобразовательной школы Кузнецовская начальная общеобразовательная школа</t>
  </si>
  <si>
    <t>Филиал муниципального общеобразовательного учреждения Никулинской средней общеобразовательной школы Моховская начальная общеобразовательная школа</t>
  </si>
  <si>
    <t>Филиал муниципального общеобразовательного учреждения Никулинской средней общеобразовательной школы Варваровская начальная общеобразовательная школа</t>
  </si>
  <si>
    <t>Филиал муниципального общеобразовательного учреждения Новотроицкой средней общеобразовательной школы Нововознесенская начальная общеобразовательная школа</t>
  </si>
  <si>
    <t>Муниципальное бюджетное образовательное учреждение Тогучинского района Тогучинская начальная общеобразовательная школа</t>
  </si>
  <si>
    <t>Муниципальное бюджетное образовательное учреждение Тогучинского района Горновская начальная общеобразовательная школа</t>
  </si>
  <si>
    <t>Муниципальное бюджетное образовательное учреждение Тогучинского района для детей дошкольного и младшего школьного возраста Нечаевская начальная общеобразовательная школа-детский сад</t>
  </si>
  <si>
    <t>Муниципальное бюджетное образовательное учреждение Тогучинского района Тогучинский межшкольный учебный комбинат</t>
  </si>
  <si>
    <t>924500-Выпускники прошлых лет</t>
  </si>
  <si>
    <t>925500-Выпускники прошлых лет</t>
  </si>
  <si>
    <t>Муниципальное  бюджетное образовательное учреждение Усть-Таркская средняя общеобразовательная школа</t>
  </si>
  <si>
    <t>Муниципальное бюджетное образовательное учреждение Дубровинская средняя общеобразовательная школа</t>
  </si>
  <si>
    <t>Муниципальное бюджетное образовательное учреждение Еланская  средняя общеобразовательная школа</t>
  </si>
  <si>
    <t>Муниципальное бюджетное образовательное учреждение Козинская средняя общеобразовательная школа</t>
  </si>
  <si>
    <t>Муниципальное бюджетное  образовательное учреждение Щербаковская средняя общеобразовательная школа</t>
  </si>
  <si>
    <t>Муниципальное бюджетное образовательное учреждение  Яркуль-Матюшкинская средняя общеобразовательная  школа</t>
  </si>
  <si>
    <t>Муниципальное бюджетное  образовательное учреждение Угуйская средняя общеобразовательная школа</t>
  </si>
  <si>
    <t>Муниципальное бюджетное образовательное учреждение Яркульская средняя общеобразовательная школа</t>
  </si>
  <si>
    <t>Муниципальное бюджетное образовательное учреждение Новосилишинская средняя общеобразовательная школа</t>
  </si>
  <si>
    <t>Муниципальное бюджетное образовательное учреждение Побединская средняя общеобразовательная школа</t>
  </si>
  <si>
    <t>Муниципальное бюджетное образовательное учреждение Ново-Никольская средняя общеобразовательная школа</t>
  </si>
  <si>
    <t>Муниципальное бюджетное образовательное учреждение Усть-Таркская районная вечерняя  (сменная) общеобразовательная школа</t>
  </si>
  <si>
    <t>Муниципальное бюджетное образовательное учреждение Верхне-Омская основная общеобразовательная школа</t>
  </si>
  <si>
    <t>Муниципальное бюджетное образовательное учреждение Резинская основная общеобразовательная школа</t>
  </si>
  <si>
    <t>Филиал муниципального бюджетного образовательного учреждения Побединской средней общеобразовательной школы - Дмитриевская начальная общеобразовательная школа</t>
  </si>
  <si>
    <t>Филиал муниципального  бюджетного образовательного учреждения Новосилишинской средней общеобразовательной школы - Старосилишинская начальная общеобразовательная школа</t>
  </si>
  <si>
    <t>Филиал муниципального бюджетного образовательного учреждения Ново-Никольской средней общеобразовательной школы - Тихоновская начальная общеобразовательная школа</t>
  </si>
  <si>
    <t>Муниципальное бюджетное образовательное учреждение Блюдчанская средняя общеобразовательная школа</t>
  </si>
  <si>
    <t>Муниципальное бюджетное образовательное учреждение Красносельская средняя общеобразовательная школа</t>
  </si>
  <si>
    <t>Муниципальное бюджетное образовательное учреждение Новопреображенская средняя общеобразовательная школа</t>
  </si>
  <si>
    <t>Муниципальное бюджетное образовательное учреждение Озеро-Карачинская средняя общеобразовательная школа</t>
  </si>
  <si>
    <t>Муниципальное бюджетное образовательное учреждение Отреченская средняя общеобразовательная школа</t>
  </si>
  <si>
    <t>Муниципальное бюджетное образовательное учреждение Песчаноозерная средняя общеобразовательная школа</t>
  </si>
  <si>
    <t>Муниципальное бюджетное  образовательное учреждение Погорельская средняя общеобразовательная школа</t>
  </si>
  <si>
    <t>Муниципальное бюджетное образовательное учреждение Покровская средняя общеобразовательная школа</t>
  </si>
  <si>
    <t>Муниципальное бюджетное образовательное учреждение Старокарачинская средняя общеобразовательная школа</t>
  </si>
  <si>
    <t>Муниципальное бюджетное образовательное учреждение Таганская средняя общеобразовательная школа имени Героя Советского Союза Петра Григорьевича Яценко</t>
  </si>
  <si>
    <t>Муниципальное бюджетное образовательное учреждение Тармакульская средняя общеобразовательная школа</t>
  </si>
  <si>
    <t>Муниципальное бюджетное образовательное учреждение Чановская средняя общеобразовательная школа № 2</t>
  </si>
  <si>
    <t>Муниципальное бюджетное образовательное учреждение Чановская вечерняя (сменная) общеобразовательная школа</t>
  </si>
  <si>
    <t>Муниципальное бюджетное образовательное учреждение Аултебисская основная общеобразовательная школа</t>
  </si>
  <si>
    <t>Муниципальное бюджетное образовательное учреждение Аулкошкульская основная общеобразовательная школа</t>
  </si>
  <si>
    <t>Муниципальное бюджетное образовательное учреждение Кабаклинская основная общеобразовательная школа</t>
  </si>
  <si>
    <t>Муниципальное бюджетное образовательное учреждение Малотебисская основная общеобразовательная школа</t>
  </si>
  <si>
    <t>Муниципальное бюджетное образовательное учреждение Моховская основная общеобразовательная школа</t>
  </si>
  <si>
    <t>Муниципальное бюджетное  образовательное учреждение Межгривненская основная общеобразовательная школа</t>
  </si>
  <si>
    <t>Муниципальное бюджетное образовательное учреждение Новофеклинская основная общеобразовательная школа</t>
  </si>
  <si>
    <t>Муниципальное бюджетное образовательное учреждение Юрковская основная общеобразовательная школа</t>
  </si>
  <si>
    <t>927500-Выпускники прошлых лет</t>
  </si>
  <si>
    <t>Муниципальное образовательное учреждение средняя общеобразовательная школа № 1 г.Черепанова</t>
  </si>
  <si>
    <t>Муниципальное образовательное учреждение средняя общеобразовательная школа № 2 г.Черепанова</t>
  </si>
  <si>
    <t>Муниципальное образовательное учреждение средняя общеобразовательная школа № 3 г.Черепанова</t>
  </si>
  <si>
    <t>Муниципальное образовательное учреждение средняя общеобразовательная школа № 4 г.Черепанова</t>
  </si>
  <si>
    <t>Муниципальное образовательное учреждение Дорогинская средняя общеобразовательная школа</t>
  </si>
  <si>
    <t>Муниципальное образовательное учреждение Посевнинская средняя общеобразовательная школа</t>
  </si>
  <si>
    <t>Муниципальное образовательное учреждение Верх-Мильтюшинская средняя общеобразовательная школа</t>
  </si>
  <si>
    <t>Муниципальное образовательное учреждение Дорогино-Заимковская основная общеобразовательная школа</t>
  </si>
  <si>
    <t>Муниципальное образовательное учреждение Безменовская средняя общеобразовательная школа</t>
  </si>
  <si>
    <t>Муниципальное образовательное учреждение Искровская средняя общеобразовательная школа</t>
  </si>
  <si>
    <t>Муниципальное образовательное учреждение Карасевская средняя общеобразовательная школа</t>
  </si>
  <si>
    <t>Муниципальное образовательное учреждение Крутишинская средняя общеобразовательная школа</t>
  </si>
  <si>
    <t>Муниципальное образовательное учреждение Куриловская средняя общеобразовательная школа</t>
  </si>
  <si>
    <t>Муниципальное образовательное учреждение Листвянская средняя общеобразовательная школа</t>
  </si>
  <si>
    <t>Муниципальное образовательное учреждение Майская средняя общеобразовательная школа</t>
  </si>
  <si>
    <t>Муниципальное образовательное учреждение Медведская средняя общеобразовательная школа</t>
  </si>
  <si>
    <t>Муниципальное образовательное учреждение Ново-Воскресенская средняя общеобразовательная школа</t>
  </si>
  <si>
    <t>Муниципальное образовательное учреждение Огнево-Заимковская средняя общеобразовательная школа</t>
  </si>
  <si>
    <t>Муниципальное образовательное учреждение Пушнинская средняя общеобразовательная школа</t>
  </si>
  <si>
    <t>Муниципальное образовательное учреждение Пятилетская средняя общеобразовательная школа имени Дударева Ивана Константиновича</t>
  </si>
  <si>
    <t>Муниципальное образовательное учреждение Шурыгинская средняя общеобразовательная школа</t>
  </si>
  <si>
    <t>Муниципальное образовательное учреждение Черепановская вечерняя (сменная) общеобразовательная школа</t>
  </si>
  <si>
    <t>Муниципальное образовательное учреждение Бурановская основная общеобразовательная школа</t>
  </si>
  <si>
    <t>Муниципальное образовательное учреждение для детей-сирот и детей, оставшихся без попечения родителей "Дорогинский детский дом"</t>
  </si>
  <si>
    <t>928500-Выпускники прошлых лет</t>
  </si>
  <si>
    <t>Филиал муниципального образовательного учреждения Безменовской средней общеобразовательной школы - Южненская начальная общеобразовательная школа</t>
  </si>
  <si>
    <t>Муниципальное казенное образовательное учреждение "Чистоозерная средняя общеобразовательная школа №2"</t>
  </si>
  <si>
    <t>Муниципальное казенное образовательное учреждение "Чистоозерная средняя общеобразовательная школа №3"</t>
  </si>
  <si>
    <t>Муниципальное казенное образовательное учреждение "Журавская средняя общеобразовательная школа"</t>
  </si>
  <si>
    <t>Муниципальное казенное образовательное учреждение "Табулгинская средняя общеобразовательная школа имени П.Д. Слюсарева"</t>
  </si>
  <si>
    <t>Муниципальное казенное образовательное учреждение "Новокулындинская средняя общеобразовательная школа"</t>
  </si>
  <si>
    <t>Муниципальное  казенное образовательное учреждение "Шипицинская средняя общеобразовательная школа"</t>
  </si>
  <si>
    <t>Муниципальное казенное образовательное учреждение "Барабо-Юдинская средняя общеобразовательная школа"</t>
  </si>
  <si>
    <t>Муниципальное казенное образовательное учреждение "Орловская средняя общеобразовательная школа"</t>
  </si>
  <si>
    <t>Муниципальное казенное образовательное учреждение "Польяновская средняя общеобразовательная школа"</t>
  </si>
  <si>
    <t>Муниципальное казенное образовательное учреждение "Романовская средняя общеобразовательная школа"</t>
  </si>
  <si>
    <t>Муниципальное казенное образовательное учреждение "Ишимская основная общеобразовательная школа"</t>
  </si>
  <si>
    <t>Муниципальное казенное образовательное учреждение "Новопесчанская средняя общеобразовательная школа"</t>
  </si>
  <si>
    <t>Муниципальное казенное образовательное учреждение "Новокрасненская средняя общеобразовательная школа"</t>
  </si>
  <si>
    <t>Муниципальное казенное образовательное учреждение "Варваровская средняя общеобразовательная школа"</t>
  </si>
  <si>
    <t>Муниципальное казенное образовательное учреждение "Павловская средняя общеобразовательная школа"</t>
  </si>
  <si>
    <t>Муниципальное казенное образовательное учреждение "Елизаветинская средняя общеобразовательная школа"</t>
  </si>
  <si>
    <t>Муниципальное казенное образовательное учреждение "Новопокровская средняя общеобразовательная школа"</t>
  </si>
  <si>
    <t>Муниципальное казенное образовательное учреждение "Ольгинская основная общеобразовательная школа"</t>
  </si>
  <si>
    <t>Муниципальное казенное образовательное учреждение "Озёрная основная общеобразовательная школа"</t>
  </si>
  <si>
    <t>Муниципальное казенное образовательное учреждение "Мироновская основная общеобразовательная школа"</t>
  </si>
  <si>
    <t>Муниципальное казенное образовательное учреждение "Покровская основная общеобразовательная школа"</t>
  </si>
  <si>
    <t>МКОУ для детей-сирот и детей,  оставшихся без попечения родителей, Детский дом, р.п. Чистоозерное</t>
  </si>
  <si>
    <t>Муниципальное казенное общеобразовательное учреждение средняя общеобразовательная школа №1 Чулымского района</t>
  </si>
  <si>
    <t>Муниципальное казенное общеобразовательное учреждение Чулымский лицей</t>
  </si>
  <si>
    <t>Муниципальное казенное  общеобразовательное учреждение основная общеобразовательная школа №5 Чулымского района</t>
  </si>
  <si>
    <t>Муниципальное казенное общеобразовательное учреждение Базовская средняя общеобразовательная школа Чулымского района</t>
  </si>
  <si>
    <t>Муниципальное казенное общеобразовательное учреждение Воздвиженская средняя  общеобразовательная школа Чулымского района</t>
  </si>
  <si>
    <t>Муниципальное казенное общеобразовательное учреждение  Иткульская средняя   общеобразовательная школа Чулымского района</t>
  </si>
  <si>
    <t>Муниципальное казенное общеобразовательное учреждение  Кокошинская средняя общеобразовательная школа Чулымского района</t>
  </si>
  <si>
    <t>Муниципальное казенное общеобразовательное учреждение  Куликовская  средняя общеобразовательная школа Чулымского района</t>
  </si>
  <si>
    <t>Филиал муниципального  казенного общеобразовательного учреждения Чикманской средней общеобразовательной школы Чулымского района Осиновская основная общеобразовательная школа</t>
  </si>
  <si>
    <t>Муниципальное казенное общеобразовательное учреждение Пеньковская средняя общеобразовательная школа Чулымского района</t>
  </si>
  <si>
    <t>Муниципальное казенное  общеобразовательное учреждение Преображенская основная общеобразовательная школа Чулымского района</t>
  </si>
  <si>
    <t>Муниципальное казенное общеобразовательное учреждение Серебрянская средняя общеобразовательная школа Чулымского района</t>
  </si>
  <si>
    <t>Муниципальное казенное общеобразовательное учреждение Ужанихинская средняя общеобразовательная школа Чулымского района</t>
  </si>
  <si>
    <t>Муниципальное казенное общеобразовательное учреждение  Чикманская средняя общеобразовательная школа Чулымского района</t>
  </si>
  <si>
    <t>Муниципальное  казенное общеобразовательное учреждение -  вечерняя (сменная) общеобразовательная школа Чулымского района</t>
  </si>
  <si>
    <t>Муниципальное казенное общеобразовательное учреждение Алексеевская основная общеобразовательная школа Чулымского района</t>
  </si>
  <si>
    <t>Муниципальное казенное общеобразовательное учреждение Кабинетная основная общеобразовательная школа Чулымского района</t>
  </si>
  <si>
    <t>Муниципальное  казенное образовательное учреждение для детей-сирот и  детей, оставшихся без попечения родителей -  Новоиткульский детский дом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</si>
  <si>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</si>
  <si>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</si>
  <si>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 Средняя общеобразовательная школа № 9"</t>
  </si>
  <si>
    <t>Муниципальное бюджетное общеобразовательное учреждение "Средняя общеобразовательная школа № 10 "Пересвет"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</si>
  <si>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</si>
  <si>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учреждение"Средняя общеобразовательная школа № 12"</t>
  </si>
  <si>
    <t>932500-Выпускники прошлых лет</t>
  </si>
  <si>
    <t>муниципальное бюджетное общеобразовательное учреждение - средняя общеобразовательная школа № 2 города Искитима Новосибирской области</t>
  </si>
  <si>
    <t>муниципальное бюджетное общеобразовательное учреждение - средняя общеобразовательная школа № 3 города Искитима Новосибирской области</t>
  </si>
  <si>
    <t>муниципальное автономное общеобразовательное учреждение - средняя общеобразовательная школа № 4 города Искитима Новосибирской области</t>
  </si>
  <si>
    <t>муниципальное бюджетное общеобразовательное учреждение - средняя общеобразовательная школа № 5 города Искитима Новосибирской области</t>
  </si>
  <si>
    <t>муниципальное бюджетное общеобразовательное учреждение - средняя общеобразовательная школа № 8 города Искитима Новосибирской области</t>
  </si>
  <si>
    <t>муниципальное автономное общеобразовательное учреждение - средняя общеобразовательная школа № 9 города Искитима Новосибирской области</t>
  </si>
  <si>
    <t>муниципальное бюджетное общеобразовательное учреждение - средняя общеобразовательная школа № 11 города Искитима Новосибирской области</t>
  </si>
  <si>
    <t>муниципальное бюджетное общеобразовательное учреждение - средняя общеобразовательная школа № 14 города Искитима Новосибирской области</t>
  </si>
  <si>
    <t>муниципальное бюджетное общеобразовательное учреждение -открытая (сменная) общеобразовательная школа № 1 города Искитима Новосибирской области</t>
  </si>
  <si>
    <t>муниципальное бюджетное общеобразовательное учреждение – основная общеобразовательная школа № 6 города Искитима Новосибирской области</t>
  </si>
  <si>
    <t>муниципальное бюджетное общеобразовательное учреждение – основная общеобразовательная школа № 10 города Искитима Новосибирской области</t>
  </si>
  <si>
    <t>муниципальное казенное образовательное учреждение - специальная (коррекционная) общеобразовательная школа-интернат № 12 II вида города Искитима Новосибирской области</t>
  </si>
  <si>
    <t>933500-Выпускники прошлых лет</t>
  </si>
  <si>
    <t>Муниципальное бюджетное образовательное учреждение  Кольцовская средняя общеобразовательная школа № 5 с углубленным изучением английского языка</t>
  </si>
  <si>
    <t>934500-Выпускники прошлых лет</t>
  </si>
  <si>
    <t>Муниципальное бюджетное образовательное учреждение "Открытая (сменная) общеобразовательная школа №3" г.Обь Новосибирской области</t>
  </si>
  <si>
    <t>935500-Выпускники прошлых лет</t>
  </si>
  <si>
    <t>Муниципальное бюджетное общеобразовательное учреждение города Новосибирска "Аэрокосмический лицей имени Ю.В. Кондратюка"</t>
  </si>
  <si>
    <t>Муниципальное бюджетное общеобразовательное учреждение города Новосибирска "Средняя общеобразовательная школа № 7"</t>
  </si>
  <si>
    <t>Муниципальное бюджетное общеобразовательное учреждение города Новосибирска " Средняя общеобразовательная школа № 18"</t>
  </si>
  <si>
    <t>Муниципальное бюджетное общеобразовательное учреждение города Новосибирска " Средняя общеобразовательная школа № 57"</t>
  </si>
  <si>
    <t>Муниципальное бюджетное общеобразовательное учреждение города Новосибирска "Средняя общеобразовательная школа № 59"</t>
  </si>
  <si>
    <t>Муниципальное бюджетное общеобразовательное учреждение  города Новосибирска "Средняя общеобразовательная школа № 71"</t>
  </si>
  <si>
    <t>Муниципальное бюджетное общеобразовательное учреждение города Новосибирска " Средняя общеобразовательная школа № 82"</t>
  </si>
  <si>
    <t>Муниципальное бюджетное общеобразовательное учреждение  города Новосибирска "Средняя общеобразовательная школа № 87"</t>
  </si>
  <si>
    <t>Муниципальное бюджетное общеобразовательное учреждение  города Новосибирска "Средняя общеобразовательная школа № 96 с углубленным изучением английского языка"</t>
  </si>
  <si>
    <t>Муниципальное бюджетное общеобразовательное учреждение  города Новосибирска"Средняя общеобразовательная школа № 111"</t>
  </si>
  <si>
    <t>Муниципальное бюджетное общеобразовательное учреждение города Новосибирска "Лицей № 113"</t>
  </si>
  <si>
    <t>Муниципальное бюджетное общеобразовательное учреждение  города Новосибирска "Средняя общеобразовательная школа № 153"</t>
  </si>
  <si>
    <t>Муниципальное бюджетное общеобразовательное учреждение города Новосибирска "Средняя общеобразовательная школа № 169"</t>
  </si>
  <si>
    <t>Муниципальное бюджетное общеобразовательное учреждение  города Новосибирска "Средняя общеобразовательная школа № 177"</t>
  </si>
  <si>
    <t>Муниципальное бюджетное общеобразовательное учреждение города Новосибирска" Средняя общеобразовательная школа № 178"</t>
  </si>
  <si>
    <t>Муниципальное бюджетное общеобразовательное учреждение города Новосибирска " Средняя общеобразовательная школа № 197"</t>
  </si>
  <si>
    <t>Негосударственное общеобразовательное учреждение специализированный лицей с этнокультурным еврейским компонентом образования "Ор-Авнер"</t>
  </si>
  <si>
    <t>937500-Выпускники прошлых лет</t>
  </si>
  <si>
    <t>Муниципальное бюджетное общеобразовательное учреждение "Средняя общеобразовательная школа №3 имени Бориса Богаткова"</t>
  </si>
  <si>
    <t>Муниципальное бюджетное общеобразовательное учреждение города Новосибирска "Средняя общеобразовательная школа №84"</t>
  </si>
  <si>
    <t>Негосударственное образовательное учреждение школа среднего (полного) общего и  дополнительного образования  "София"</t>
  </si>
  <si>
    <t>Муниципальное  бюджетное общеобразовательное учреждение "Средняя общеобразовательная школа № 1"</t>
  </si>
  <si>
    <t>Муниципальное казенное специальное (коррекционное) общеобразовательное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60 VIII вида»</t>
  </si>
  <si>
    <t>938500-Выпускники прошлых лет</t>
  </si>
  <si>
    <t>Муниципальное бюджетное общеобразовательное учреждение города Новосибирска  "Средняя общеобразовательная школа № 13"</t>
  </si>
  <si>
    <t>Муниципальное бюджетное общеобразовательное учреждение  города Новосибирска "Средняя общеобразовательная школа № 17"</t>
  </si>
  <si>
    <t>Муниципальное бюджетное общеобразовательное учреждение города Новосибирска "Средняя общеобразовательная школа № 33"</t>
  </si>
  <si>
    <t>Муниципальное бюджетное общеобразовательное учреждение города Новосибирска "Средняя общеобразовательная школа № 43"</t>
  </si>
  <si>
    <t>Муниципальное бюджетное общеобразовательное учреждение города Новосибирска "Средняя общеобразовательная школа № 51"</t>
  </si>
  <si>
    <t>Муниципальное бюджетное общеобразовательное учреждение города Новосибирска "Средняя общеобразовательная школа № 58"</t>
  </si>
  <si>
    <t>Муниципальное бюджетное общеобразовательное учреждение города Новосибирска "Средняя общеобразовательная школа № 74"</t>
  </si>
  <si>
    <t>Муниципальное бюджетное общеобразовательное учреждение города Новосибирска "Средняя общеобразовательная школа № 77"</t>
  </si>
  <si>
    <t>Муниципальное бюджетное общеобразовательное учреждение города Новосибирска "Средняя общеобразовательная школа № 100"</t>
  </si>
  <si>
    <t>Муниципальное бюджетное общеобразовательное учреждение города Новосибирска "Средняя общеобразовательная школа № 172"</t>
  </si>
  <si>
    <t>Муниципальное бюджетное общеобразовательное учреждение города Новосибирска "Средняя общеобразовательная школа № 180"</t>
  </si>
  <si>
    <t>Негосударственное образовательное учреждение среднего (полного) общего образования  Школа «АВРОРА»</t>
  </si>
  <si>
    <t>Муниципальное бюджетное вечернее (сменное) общеобразовательное учреждение города Новосибирска "Вечерняя (сменная) общеобразовательная школа № 1"</t>
  </si>
  <si>
    <t>Муниципальное бюджетное вечернее (сменное) общеобразовательное учреждение города Новосибирска "Вечерняя (сменная) общеобразовательная школа № 27"</t>
  </si>
  <si>
    <t>Муниципальное бюджетное общеобразовательное учреждение "Средняя общеобразовательная школа № 103"</t>
  </si>
  <si>
    <t>Муниципальное бюджетное общеобразовательное учреждение "Средняя общеобразовательная школа № 122"</t>
  </si>
  <si>
    <t>Муниципальное бюджетное общеобразовательное учреждение  "Лицей № 126"</t>
  </si>
  <si>
    <t>Муниципальное бюджетное общеобразовательное учреждение "Средняя общеобразовательная школа № 143"</t>
  </si>
  <si>
    <t>Муниципальное бюджетное общеобразовательное учреждение "Средняя общеобразовательная школа № 151"</t>
  </si>
  <si>
    <t>Муниципальное бюджетное общеобразовательное учреждение "Средняя общеобразовательная школа № 158"</t>
  </si>
  <si>
    <t>Муниципальное бюджетное общеобразовательное учреждение "Средняя общеобразовательная школа № 173"</t>
  </si>
  <si>
    <t>Муниципальное бюджетное общеобразовательное учреждение города Новосибирска "Средняя общеобразовательная школа № 184"</t>
  </si>
  <si>
    <t>Муниципальное бюджетное общеобразовательное учреждение "Средняя общеобразовательная школа № 203 с углубленным изучением предметов художественно-эстетического цикла"</t>
  </si>
  <si>
    <t>Муниципальное бюджетное общеобразовательное учреждение "Средняя общеобразовательная школа № 23"</t>
  </si>
  <si>
    <t>Муниципальное бюджетное общеобразовательное учреждение "Средняя общеобразовательная школа № 30"</t>
  </si>
  <si>
    <t>Муниципальное бюджетное общеобразовательное учреждение "Средняя общеобразовательная школа № 34"</t>
  </si>
  <si>
    <t>Муниципальное бюджетное общеобразовательное учреждение "Средняя общеобразовательная школа № 46 имени Героя России Сергея Амосова"</t>
  </si>
  <si>
    <t>Муниципальное бюджетное общеобразовательное учреждение "Средняя общеобразовательная школа № 78"</t>
  </si>
  <si>
    <t>Муниципальное бюджетное общеобразовательное учреждение "Средняя общеобразовательная школа № 8"</t>
  </si>
  <si>
    <t>Муниципальное бюджетное общеобразовательное учреждение "Лицей № 81"</t>
  </si>
  <si>
    <t>муниципальное бюджетное образовательное учреждение для детей-сирот и детей, оставшихся без попечения родителей, города Новосибирска "Детский дом № 12"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</si>
  <si>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31 VIII вида"</t>
  </si>
  <si>
    <t>Муниципальное бюджетное  специальное (коррекционное) образовательное учреждение для обучающихся, воспитанников с ограниченными возможностями здоровья  города Новосибирска «Специальная (коррекционная) общеобразовательная школа- интернат № 116 V вида»</t>
  </si>
  <si>
    <t>940</t>
  </si>
  <si>
    <t>Муниципальное бюджетное образовательное учреждение для детей дошкольного и младшего школьного возраста города Новосибирска «Прогимназия № 1»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</si>
  <si>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школа–интернат № 152 VI, VIII вида»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</si>
  <si>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107 VIII вида "</t>
  </si>
  <si>
    <t>Муниципальное бюджетное образовательное учреждение города Новосибирска для детей-сирот и детей, оставшихся без попечения родителей "Детский дом № 1"</t>
  </si>
  <si>
    <t>941500-Выпускники прошлых лет</t>
  </si>
  <si>
    <t>Муниципальное автономное общеобразовательное учреждение города Новосибирска "Информационно-экономический лицей"</t>
  </si>
  <si>
    <t>Муниципальное бюджетное общеобразовательное учреждение города Новосибирска "Средняя общеобразовательная школа № 40"</t>
  </si>
  <si>
    <t>Негосударственное образовательное учреждение средняя общеобразовательная школа "Эврика"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</si>
  <si>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14 VIII вида»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</si>
  <si>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62 VIII вида»</t>
  </si>
  <si>
    <t>942500-Выпускники прошлых лет</t>
  </si>
  <si>
    <t>Муниципальное бюджетное общеобразовательное учреждение города Новосибирска "Средняя общеобразовательная школа № 2"</t>
  </si>
  <si>
    <t>Муниципальное бюджетное общеобразовательное учреждение города Новосибирска "Средняя общеобразовательная школа №11"</t>
  </si>
  <si>
    <t>Муниципальное бюджетное общеобразовательное учреждение города Новосибирска "Средняя общеобразовательная школа №16"</t>
  </si>
  <si>
    <t>Муниципальное бюджетное общеобразовательное учреждение города Новосибирска "Средняя общеобразовательная школа №52"</t>
  </si>
  <si>
    <t>Муниципальное бюджетное общеобразовательное учреждение города Новосибирска "Средняя общеобразовательная школа №75"</t>
  </si>
  <si>
    <t>Муниципальное бюджетное общеобразовательное учреждение города Новосибирска "Средняя общеобразовательная школа №76"</t>
  </si>
  <si>
    <t>Муниципальное бюджетное общеобразовательное учреждение города Новосибирска "Средняя общеобразовательная школа №98"</t>
  </si>
  <si>
    <t>Муниципальное бюджетное общеобразовательное учреждение города Новосибирска "Средняя общеобразовательная школа №155"</t>
  </si>
  <si>
    <t>Муниципальное бюджетное общеобразовательное учреждение города Новосибирска "Средняя общеобразовательная школа №167"</t>
  </si>
  <si>
    <t>Муниципальное бюджетное общеобразовательное учреждение города Новосибирска "Средняя общеобразовательная школа №189"</t>
  </si>
  <si>
    <t>Муниципальное бюджетное общеобразовательное учреждение города Новосибирска "Средняя общеобразовательная школа №195"</t>
  </si>
  <si>
    <t>Муниципальное бюджетное общеобразовательное учреждение города Новосибирска "Средняя общеобразовательная школа №199"</t>
  </si>
  <si>
    <t>Муниципальное бюджетное общеобразовательное учреждение города Новосибирска "Новосибирский городской педагогический лицей имени А.С. Пушкина"</t>
  </si>
  <si>
    <t>Муниципальное бюджетное образовательное учреждение города Новосибирска для детей - сирот и детей, оставшихся без попечения родителей, "Детский дом № 11 "Солнышко"</t>
  </si>
  <si>
    <t>943500-Выпускники прошлых лет</t>
  </si>
  <si>
    <t>Муниципальное бюджетное общеобразовательное учреждение города Новосибирска "Средняя общеобразовательная школа №140"</t>
  </si>
  <si>
    <t>Муниципальное бюджетное общеобразовательное учреждение города Новосибирска средняя общеобразовательная школа №154</t>
  </si>
  <si>
    <t>944500-Выпускники прошлых лет</t>
  </si>
  <si>
    <t>Муниципальное бюджетное общеобразовательное учреждение города Новосибирска "Средняя общеобразовательная  школа № 80"</t>
  </si>
  <si>
    <t>Муниципальное бюджетное общеобразовательное учреждение города Новосибирска "Средняя общеобразовательная  школа № 102"</t>
  </si>
  <si>
    <t>Муниципальное бюджетное общеобразовательное учреждение города Новосибирска "Средняя общеобразовательная  школа № 112"</t>
  </si>
  <si>
    <t>Муниципальное автономное общеобразовательное учреждение города Новосибирска "Средняя общеобразовательная  школа № 163 c углублённым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</si>
  <si>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 "Средняя общеобразовательная  школа № 165"</t>
  </si>
  <si>
    <t>муниципальное бюджетное общеобразовательное учреждение города Новосибирска "Гимназия № 5"</t>
  </si>
  <si>
    <t>Муниципальное бюджетное общеобразовательное учреждение города Новосибирска "Средняя общеобразовательная  школа № 179"</t>
  </si>
  <si>
    <t>Муниципальное бюджетное общеобразовательное учреждение  города Новосибирска "Средняя общеобразовательная  школа № 190"</t>
  </si>
  <si>
    <t>Муниципальное бюджетное вечернее (сменное) общеобразовательное учреждение "Вечерняя сменная общеобразовательная школа № 32"</t>
  </si>
  <si>
    <t>Муниципальное бюджетное вечернее (сменное) общеобразовательное учреждение"Открытая (сменная) общеобразовательная школа № 35"</t>
  </si>
  <si>
    <t>Специализированный учебно-научный центр НГУ</t>
  </si>
  <si>
    <t>Негосударственное общеобразовательное учреждение "Православная Гимназия во имя святителя Игнатия Брянчанинова"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</si>
  <si>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5 VIII вида "Новые надежды""</t>
  </si>
  <si>
    <t>945500 Выпускники прошлых лет</t>
  </si>
  <si>
    <t>Муниципальное бюджетное общеобразовательное учреждение города Новосибирска "Средняя общеобразовательная школа № 156 с углубленным изучением предметов художественно-эстетического цикла"</t>
  </si>
  <si>
    <t>Муниципальное бюджетное вечернее (сменное) образовательное учреждение города Новосибирска "Вечерняя (сменная) общеобразовательная школа № 17"</t>
  </si>
  <si>
    <t>946500-Выпускники прошлых лет</t>
  </si>
  <si>
    <t>Муниципальное казённое общеобразовательное учреждение- Андреевская средняя общеобразовательная школа</t>
  </si>
  <si>
    <t>Муниципальное  казённое общеобразовательное учреждение Баганская средняя общеобразовательная школа №1</t>
  </si>
  <si>
    <t>Муниципальное казённое общеобразовательное учреждение Баганская средняя общеобразовательная школа №2</t>
  </si>
  <si>
    <t>Муниципальное казённое общеобразовательное учреждение  Вознесенская средняя общеобразовательная школа</t>
  </si>
  <si>
    <t>Муниципальное казённое общеобразовательное учреждение - Казанская средняя общеобразовательная школа</t>
  </si>
  <si>
    <t>Муниципальное  казённое общеобразовательное учреждение- Кузнецовская средняя общеобразовательная школа</t>
  </si>
  <si>
    <t>Муниципальное казённое общеобразовательное учреждение Мироновская средняя общеобразовательная школа</t>
  </si>
  <si>
    <t>Муниципальное  казённое общеобразовательное учреждение Палецкая средняя общеобразовательная школа</t>
  </si>
  <si>
    <t>Муниципальное  казённое общеобразовательное учреждение- Савкинская средняя общеобразовательная школа</t>
  </si>
  <si>
    <t>Муниципальное казённое общеобразовательное учреждение Баганская вечерняя /сменная/ общеобразовательная школа</t>
  </si>
  <si>
    <t>Муниципальное казённое общеобразовательное учреждение Большелуковская основная общеобразовательная школа</t>
  </si>
  <si>
    <t>Муниципальное  казённое общеобразовательное учреждение-Бочанихинская основная общеобразовательная школа</t>
  </si>
  <si>
    <t>Муниципальное казённое общеобразовательное учреждение Владимировская основная общеобразовательная школа</t>
  </si>
  <si>
    <t>Муниципальное казённое общеобразовательное учреждение -Водинская основная общеобразовательная школа</t>
  </si>
  <si>
    <t>Структурное подразделение Петрушинская основная общеобразовательная школа муниципального  казённого общеобразовательного учреждения Мироновской средней общеобразовательной школы</t>
  </si>
  <si>
    <t>Структурное подразделение  муниципального казённого общеобразовательного учреждения  Баганской средней общеобразовательной школы № 1 - Тычкинская начальная общеобразовательная школа</t>
  </si>
  <si>
    <t>Структурное подразделение  муниципального казённого общеобразовательного учреждения Палецкой средней общеобразовательной школы  Красноостровская начальная общеобразовательная школа</t>
  </si>
  <si>
    <t>Структурное подразделение  муниципального казённого общеобразовательного образования - Бочанихинской основной общеобразовательной школы - Гнедухинская начальная общеобразовательная школа</t>
  </si>
  <si>
    <t>Муниципальное казенное общеобразовательное учреждение Зюзинская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</si>
  <si>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Кармаклинская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</si>
  <si>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Козловская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</si>
  <si>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Новониколаевская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</si>
  <si>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Новоспасская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</si>
  <si>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Новочановская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</si>
  <si>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Новоярковская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</si>
  <si>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Старощербаковская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</si>
  <si>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Таскаевская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</si>
  <si>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Устьянцевская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</si>
  <si>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Шубинская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</si>
  <si>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средняя общеобразовательная школа №1 Барабинского района Новосибирской области</t>
  </si>
  <si>
    <t>Муниципальное казенное общеобразовательное учреждение средняя общеобразовательная школа №2 Барабинского района Новосибирской области</t>
  </si>
  <si>
    <t>Муниципальное бюджетное общеобразовательное учреждение средняя общеобразовательная школа №3 Барабинского района Новосибирской области</t>
  </si>
  <si>
    <t>Муниципальное казенное общеобразовательное учреждение средняя общеобразовательная школа № 47 Барабинского района Новосибирской области</t>
  </si>
  <si>
    <t>Муниципальное казенное общеобразовательное учреждение средняя общеобразовательная школа № 92 Барабинского района Новосибирской области</t>
  </si>
  <si>
    <t>Муниципальное бюджетное общеобразовательное учреждение средняя общеобразовательная школа №93 Барабинского района Новосибирской области</t>
  </si>
  <si>
    <t>Муниципальное казенное образовательное учреждение кадетская школа-интернат для детей-сирот и детей, оставшихся без попечения родителей, "Кадеты Барабы"</t>
  </si>
  <si>
    <t>Муниципальное казенное общеобразовательное учреждение вечерняя (сменная) общеобразовательная школа Барабинского района Новосибирской области</t>
  </si>
  <si>
    <t>Негосударственное общеобразовательное учреждение "Школа-интернат № 18 среднего (полного) общего образования открытого акционерного общества "Российские железные дороги"</t>
  </si>
  <si>
    <t>МЦК</t>
  </si>
  <si>
    <t>Муниципальное казенное общеобразовательное учреждение Кармышакская начальная общеобразовательная школа-детский сад Барабинского района Новосибирской области</t>
  </si>
  <si>
    <t>Муниципальное казенное общеобразовательное учреждение Беловская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</si>
  <si>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Квашнинская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</si>
  <si>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Казанцевская основная общеобразовательная школа Барабинского района Новосибирской области</t>
  </si>
  <si>
    <t>Муниципальное казенное  общеобразовательное учреждение Новокурупкаевская основная общеобразовательная школа Барабинского района Новосибирской области</t>
  </si>
  <si>
    <t>Муниципальное казенное  общеобразовательное учреждение Пензинская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</si>
  <si>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Тополевская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</si>
  <si>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Бадажковская основная общеобразовательная школа Барабинского района Новосибирской области</t>
  </si>
  <si>
    <t>992500-Выпускники прошлых лет</t>
  </si>
  <si>
    <t>Филиал муниципального казенного общеобразовательного учреждения Козловской средней общеобразовательной школы Барабинского района Новосибирской области - Арисовская начальная общеобразовательная школа</t>
  </si>
  <si>
    <t>Филиал муниципального казенного общеобразовательного учреждения Таскаевской средней общеобразовательной школы Барабинского района Новосибирской области - Абакумовская начальная общеобразовательная школа</t>
  </si>
  <si>
    <t>Филиал муниципального казенного общеобразовательного учреждения Бадажковской основной общеобразовательной школы Барабинского района Новосибирской области - Дунаевская начальная общеобразовательная школа</t>
  </si>
  <si>
    <t>Муниципальное  бюджетное образовательное учреждение  средняя общеобразовательная школа №2  г.Болотного Болотнинского района Новосибирской области</t>
  </si>
  <si>
    <t>Муниципальное бюджетное образовательное учреждение  средняя общеобразовательная школа №4  г.Болотного Болотнинского района Новосибирской области</t>
  </si>
  <si>
    <t>Муниципальное бюджетное образовательное учреждение  средняя общеобразовательная школа №21 г.Болотного Болотнинского  района  Новосибирской  области</t>
  </si>
  <si>
    <t>Муниципальное казенное образовательное учреждение  Боровская средняя общеобразовательная школа Болотнинского района Новосибирской области</t>
  </si>
  <si>
    <t>Муниципальное казенное образовательное учреждение  Варламовская средняя общеобразовательная школа Болотнинского района Новосибирской области</t>
  </si>
  <si>
    <t>Муниципальное казенное образовательное учреждение  Светлополянская средняя общеобразовательная школа Болотнинского района Новосибирской области</t>
  </si>
  <si>
    <t>Муниципальное казенное образовательное учреждение Больше-Черновская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</si>
  <si>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Витебская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</si>
  <si>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Кругликовская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</si>
  <si>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Ново-Эстонская основная общеобразовательная школа Болотнинского района Новосибирской области</t>
  </si>
  <si>
    <t>Муниципальное образовательное учреждение Сибирякская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</si>
  <si>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Турнаевская основная общеобразовательная школа Болотнинского района Новосибирской области</t>
  </si>
  <si>
    <t>Александровская  начальная  общеобразовательная  школа - филиал  Муниципального  образовательного  учреждения  Большереченской  средней  общеобразовательной  школы  Болотнинского  района  Новосибирской  области</t>
  </si>
  <si>
    <t>Правососновская  начальная  школа - филиал  Муниципального казенного  образовательного  учреждения  Корниловской  средней  общеобразовательной  школы  Болотнинского  района  Новосибирской  области</t>
  </si>
  <si>
    <t>Муниципальное казенное образовательное учреждение Вознесенская специальная (коррекционная) школа интернат VIII вида для детей сирот и детей оставшихся без попечения родителей</t>
  </si>
  <si>
    <t>994500-Выпускники прошлых лет</t>
  </si>
  <si>
    <t>муниципальное казенное общеобразовательное учреждение Алексеевская средняя общеобразовательная школа</t>
  </si>
  <si>
    <t>муниципальное казенное общеобразовательное учреждение Берёзовская основная общеобразовательная школа</t>
  </si>
  <si>
    <t>муниципальное  казенное общеобразовательное учреждение Верх-Каргатская средняя общеобразовательная школа</t>
  </si>
  <si>
    <t>муниципальное казенное общеобразовательное учреждение Верхурюмская средняя общеобразовательная школа</t>
  </si>
  <si>
    <t>муниципальное казенное общеобразовательное учреждение Городищенская основная общеобразовательная школа</t>
  </si>
  <si>
    <t>муниципальное казенное общеобразовательное учреждение Здвинская средняя общеобразовательная школа №2</t>
  </si>
  <si>
    <t>муниципальное казенное  общеобразовательное учреждение Лянинская средняя общеобразовательная школа</t>
  </si>
  <si>
    <t>муниципальное казенное общеобразовательное учреждение Новороссийская средняя общеобразовательная школа</t>
  </si>
  <si>
    <t>муниципальное казенное общеобразовательное учреждение Нижнеурюмская основная общеобразовательная школа</t>
  </si>
  <si>
    <t>муниципальное казенное  общеобразовательное учреждение Петраковская средняя общеобразовательная школа</t>
  </si>
  <si>
    <t>муниципальное казенное общеобразовательное учреждение Нижне-Чулымская средняя общеобразовательная школа</t>
  </si>
  <si>
    <t>муниципальное казенное общеобразовательное учреждение Сарыбалыкская средняя общеобразовательная школа</t>
  </si>
  <si>
    <t>муниципальное казенное общеобразовательное учреждение Старогорносталевская средняя общеобразовательная школа</t>
  </si>
  <si>
    <t>муниципальное казенное  общеобразовательное учреждение Цветниковская средняя общеобразовательная школа</t>
  </si>
  <si>
    <t>муниципальное казенное  общеобразовательное учреждение Чулымская средняя общеобразовательная школа</t>
  </si>
  <si>
    <t>муниципальное казенное общеобразовательное учреждение Здвинская вечерняя (сменная) общеобразовательная школа</t>
  </si>
  <si>
    <t>муниципальное казенное общеобразовательное учреждение Барлакульская основная общеобразовательная школа</t>
  </si>
  <si>
    <t>муниципальное казенное общеобразовательное учреждение Маландинская основная общеобразовательная школа</t>
  </si>
  <si>
    <t>муниципальное казенное  общеобразовательное учреждение Михайловская основная общеобразовательная школа</t>
  </si>
  <si>
    <t>996500-Выпускники прошлых лет</t>
  </si>
  <si>
    <t>997500-Выпускники прошлых лет</t>
  </si>
  <si>
    <t>Муниципальное общеобразовательное учреждение открытая(сменная) общеобразовательная школа Карасукского района Новосибирской области</t>
  </si>
  <si>
    <t>Муниципальное общеобразовательное учреждение Астродымская основная общеобразовательная школа Карасукского района</t>
  </si>
  <si>
    <t>998500-Выпускники прошлых лет</t>
  </si>
  <si>
    <t>Муниципальное образовательное учреждение Вечерняя(сменная) общеобразовательная школа</t>
  </si>
  <si>
    <t>Структурное подразделение муниципального образовательного учреждения Озерская средняя общеобразовательная школа - начальные классы в селе Москвинка</t>
  </si>
  <si>
    <t>Муниципальное образовательное учреждение Озёрская основная общеобразовательная школа</t>
  </si>
  <si>
    <t>Отчет муниципального образования</t>
  </si>
  <si>
    <t>по итогам школьного этапа</t>
  </si>
  <si>
    <t>Всероссийской олимпиады школьников</t>
  </si>
  <si>
    <t>код</t>
  </si>
  <si>
    <t>наименование</t>
  </si>
  <si>
    <t>Раздел I</t>
  </si>
  <si>
    <t>Количество</t>
  </si>
  <si>
    <t>в том 
числе:</t>
  </si>
  <si>
    <t>7-8 класс</t>
  </si>
  <si>
    <t>9-11 класс</t>
  </si>
  <si>
    <t>Раздел II</t>
  </si>
  <si>
    <t>Коэффициент</t>
  </si>
  <si>
    <t>Отчет муниципального образования по итогам школьного этапа</t>
  </si>
  <si>
    <t>Статистические данные</t>
  </si>
  <si>
    <t>№ п/п</t>
  </si>
  <si>
    <t>Всего 7-8</t>
  </si>
  <si>
    <t>Всего 9-11</t>
  </si>
  <si>
    <t>Всего</t>
  </si>
  <si>
    <t>Всего обучающихся 7-8</t>
  </si>
  <si>
    <t>Всего обучающихся 9-11</t>
  </si>
  <si>
    <t xml:space="preserve">Отчет муниципального образования по итогам школьного этапа </t>
  </si>
  <si>
    <t>Предмет</t>
  </si>
  <si>
    <t>Заполняемая часть</t>
  </si>
  <si>
    <t>Расчётная часть</t>
  </si>
  <si>
    <t>5 класс</t>
  </si>
  <si>
    <t>6 класс</t>
  </si>
  <si>
    <t>Кол-во участников</t>
  </si>
  <si>
    <t>Призеры</t>
  </si>
  <si>
    <t>Победители</t>
  </si>
  <si>
    <t>Коэф. Уч.</t>
  </si>
  <si>
    <t>Коэф. Попул.</t>
  </si>
  <si>
    <t>Коэф. Усп.</t>
  </si>
  <si>
    <t>Английский язык</t>
  </si>
  <si>
    <t>Астрономия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</si>
  <si>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</si>
  <si>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</si>
  <si>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</si>
  <si>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</si>
  <si>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</si>
  <si>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</si>
  <si>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</si>
  <si>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Русский язык</t>
  </si>
  <si>
    <t>Технология</t>
  </si>
  <si>
    <t>Физическая культура</t>
  </si>
  <si>
    <t>Французский язык</t>
  </si>
  <si>
    <t>Экология</t>
  </si>
  <si>
    <t>Экономика</t>
  </si>
  <si>
    <t>Итого:</t>
  </si>
  <si>
    <t>2 ступень (7-8 класс)</t>
  </si>
  <si>
    <t>7 класс</t>
  </si>
  <si>
    <t>8 класс</t>
  </si>
  <si>
    <t>Среднее значенияе 7-8</t>
  </si>
  <si>
    <t>Биология</t>
  </si>
  <si>
    <t>География</t>
  </si>
  <si>
    <t>Право</t>
  </si>
  <si>
    <t>Физика</t>
  </si>
  <si>
    <t>Химия</t>
  </si>
  <si>
    <t>3 ступень (9-11 класс)</t>
  </si>
  <si>
    <t>9 класс</t>
  </si>
  <si>
    <t>10 класс</t>
  </si>
  <si>
    <t>11 класс</t>
  </si>
  <si>
    <t>Среднее значенияе 9-11</t>
  </si>
  <si>
    <t>Искусство (МХК)</t>
  </si>
  <si>
    <t>3 ступень (9 класс)</t>
  </si>
  <si>
    <t>Код ОУ
(код из базы ЕГЭ)</t>
  </si>
  <si>
    <t>3 ступень (10 класс)</t>
  </si>
  <si>
    <t>3 ступень (11 класс)</t>
  </si>
  <si>
    <t>Форма ШЭ2013-02/3-вспомогательная-11 класс</t>
  </si>
  <si>
    <t>Всего спецкласс</t>
  </si>
  <si>
    <t>Всего 7-8 спецкласс</t>
  </si>
  <si>
    <t>Всего обучающихся 7-8 спецкласс</t>
  </si>
  <si>
    <t>Всего 9-11 спецкласс</t>
  </si>
  <si>
    <t>Всего обучающихся 9-11 спецкласс</t>
  </si>
  <si>
    <t>спецклассы</t>
  </si>
  <si>
    <t>общее кол-во</t>
  </si>
  <si>
    <t>Муниципальное казённое общеобразовательное учреждение Коченёвская средняя общеобразовательная школа №2</t>
  </si>
  <si>
    <t>Муниципальное казённое общеобразовательное учреждение Коченевская средняя общеобразовательная школа № 13</t>
  </si>
  <si>
    <t>Муниципальное казённое общеобразовательное учреждение Чикская средняя общеобразовательная школа № 6</t>
  </si>
  <si>
    <t>Муниципальное казённое общеобразовательное учреждение Чикская средняя общеобразовательная школа № 7</t>
  </si>
  <si>
    <t>Муниципальное казённое  общеобразовательное учреждение Новомихайловская средняя общеобразовательная школа</t>
  </si>
  <si>
    <t>Муниципальное казённое общеобразовательное учреждение Катковская средняя общеобразовательная школа</t>
  </si>
  <si>
    <t>Муниципальное казенное общеобразовательное учреждение Федосихинская средняя общеобразовательная школа имени Героя Советского Союза А.Я.Анцупова</t>
  </si>
  <si>
    <t>Муниципальное казённое общеобразовательное учреждение Крутологовская средняя общеобразовательная школа</t>
  </si>
  <si>
    <t>Муниципальное казённое общеобразовательное учреждение Леснополянская средняя общеобразовательная школа</t>
  </si>
  <si>
    <t>Муниципальное казённое общеобразовательное учреждение Поваренская средняя общеобразовательная школа</t>
  </si>
  <si>
    <t>Муниципальное казенное общеобразовательное учреждение Шагаловская средняя общеобразовательная школа</t>
  </si>
  <si>
    <t>Муниципальное казенное общеобразовательное учреждение Кремлевская средняя общеобразовательная школа</t>
  </si>
  <si>
    <t>Муниципальное казенное общеобразовательное учреждение Дупленская средняя общеобразовательная школа</t>
  </si>
  <si>
    <t>Муниципальное казенное общеобразовательное учреждение Целинная средняя общеобразовательная школа</t>
  </si>
  <si>
    <t>Муниципальное казённое общеобразовательное учреждение Овчинниковская средняя общеобразовательная школа</t>
  </si>
  <si>
    <t>Муниципальное казённое общеобразовательное учреждение Речниковская средняя общеобразовательная школа</t>
  </si>
  <si>
    <t>Муниципальное казённое общеобразовательное учреждение Чистопольская средняя общеобразовательная школа</t>
  </si>
  <si>
    <t>Муниципальное казенное  общеобразовательное учреждение Мирнинская основная общеобразовательная школа</t>
  </si>
  <si>
    <t>Муниципальное казенное общеобразовательное учреждение Светловская основная общеобразовательная школа</t>
  </si>
  <si>
    <t>Муниципальное казенное общеобразовательное учреждение Вахрушевская основная общеобразовательная школа</t>
  </si>
  <si>
    <t>Муниципальное казенное общеобразовательное учреждение Белобородовская основная общеобразовательная школа</t>
  </si>
  <si>
    <t>Муниципальное казенное общеобразовательное учреждение Улькинская основная общеобразовательная школа</t>
  </si>
  <si>
    <t>Муниципальное казенное общеобразовательное учреждение Козловская основная общеобразовательная школа</t>
  </si>
  <si>
    <t>муниципальное казённое образовательное учреждение Решетовская средняя общеобразовательная школа  Кочковского района</t>
  </si>
  <si>
    <t>муниципальное казенное образовательное учреждение Кочковская средняя общеобразовательная школа Кочковского района</t>
  </si>
  <si>
    <t>муниципальное казённое образовательное учреждение Быструхинская средняя общеобразовательная школа Кочковского района</t>
  </si>
  <si>
    <t>муниципальное казенное общеобразовательное учреждение Краснозерского района Новосибирской области Аксенихинская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</si>
  <si>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Веселовская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</si>
  <si>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Зубковская средняя общеобразовательная школа</t>
  </si>
  <si>
    <t>муниципальное казенное общеобразовательное учреждение Краснозерского района  Новосибирской области Кайгородская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</si>
  <si>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Колыбельская средняя общеобразовательная школа</t>
  </si>
  <si>
    <t>муниципальное бюджетное общеобразовательное учреждение Краснозерского района  Новосибирской области Краснозерская средняя общеобразовательная школа №1</t>
  </si>
  <si>
    <t>муниципальное казенное общеобразовательное учреждение Краснозерского района Новосибирской области Краснозерская средняя общеобразовательная школа №2 имени Ф.И.Анисичкина</t>
  </si>
  <si>
    <t>муниципальное казенное общеобразовательное учреждение Краснозерского района Новосибирской области Коневская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</si>
  <si>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Лобинская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</si>
  <si>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Лотошанская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</si>
  <si>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Майская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</si>
  <si>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Мохнатологовская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</si>
  <si>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Новобаганенская средняя общеобразовательная школа</t>
  </si>
  <si>
    <t>Муниципальное казенное общеобразовательное учреждение Краснозерского района  Новосибирской области Нижнечеремошинская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</si>
  <si>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Октябрьская средняя общеобразовательная школа</t>
  </si>
  <si>
    <t>муниципальное бюджетное общеобразовательное учреждение Краснозерского района Новосибирской области Орехологовская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</si>
  <si>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Половинская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</si>
  <si>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Полойская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</si>
  <si>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Садовская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</si>
  <si>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Светловская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</si>
  <si>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Зубковская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</si>
  <si>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Казанакская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</si>
  <si>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Краснозерская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</si>
  <si>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Локтенская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</si>
  <si>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Петропавловская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</si>
  <si>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Половинская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</si>
  <si>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Ульяновская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</si>
  <si>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Чернаковская основная общеобразовательная школа</t>
  </si>
  <si>
    <t>Муниципальное  казённое общеобразовательное учреждение  Куйбышевского района «Абрамовская средняя общеобразовательная школа»</t>
  </si>
  <si>
    <t>МКОУ для детей-сирот и детей, оставшихся без попечения родителей Куйбышевского района – Чумаковская специальная (коррекционная) школа-интернат для детей-сирот и детей, оставшихся без попечения родителей, с ограниченными возможностями здоровья, VIII вида</t>
  </si>
  <si>
    <t>Муниципальное бюджетное общеобразовательное учреждение лицей №2  Купинского района</t>
  </si>
  <si>
    <t>Муниципальное казенное образовательное учреждение Купинская специальная (коррекционная) школа-интернат для детей - сирот и детей, оставшихся без попечения родителей, с ограниченными возможностями здоровья Новосибирской области</t>
  </si>
  <si>
    <t>Муниципальное казенное образовательное учреждение Крутихинская основная общеобразовательная  школа</t>
  </si>
  <si>
    <t>Муниципальное казенное образовательное учреждение Кыштовская средняя общеобразовательная школа № 2</t>
  </si>
  <si>
    <t>Муниципальное казенное образовательное учреждение Новомайзасская средняя общеобразовательная школа</t>
  </si>
  <si>
    <t>Филиал  муниципального казенного образовательного учреждения Чернявской средней общеобразовательной школы</t>
  </si>
  <si>
    <t>Филиал муниципального бюджетного образовательного учреждения Кыштовской средней общеобразовательной школы №1</t>
  </si>
  <si>
    <t>Муниципальное бюджетное образовательное учреждение  Берёзовская средняя общеобразовательная школа</t>
  </si>
  <si>
    <t>Муниципальное казенное образовательное учреждение Больше-Изыракская средняя общеобразовательная школа</t>
  </si>
  <si>
    <t>муниципальное казённое образовательное учреждение Мало-Томская средняя общеобразовательная школа</t>
  </si>
  <si>
    <t>Муниципальное казённое образовательное учреждение Мамоновская средняя общеобразовательная школа</t>
  </si>
  <si>
    <t>Муниципальное казенное образовательное учреждение средняя общеобразовательная школа "Мошковский центр образования" Мошковского района</t>
  </si>
  <si>
    <t>Муниципальное казенное образовательное учреждение "Сокурская средняя общеобразовательная школа" Мошковского района</t>
  </si>
  <si>
    <t>Муниципальное казённое образовательное учреждение "Широкоярская средняя общеобразовательная школа" Мошковского района</t>
  </si>
  <si>
    <t>Муниципальное казенное образовательное учреждение "Балтинская средняя общеобразовательная школа" Мошковского района</t>
  </si>
  <si>
    <t>Муниципальное казенное образовательное учреждение "Кайлинская средняя общеобразовательная школа" Мошковского района</t>
  </si>
  <si>
    <t>Муниципальное казённое образовательное учреждение "Большевистская средняя общеобразовательная школа" Мошковского района</t>
  </si>
  <si>
    <t>Муниципальное казенное образовательное учреждение "Октябрьская средняя общеобразовательная школа" Мошковского района</t>
  </si>
  <si>
    <t>Муниципальное казённое образовательное учреждение "Барлакская основная общеобразовательная школа" Мошковского района</t>
  </si>
  <si>
    <t>Муниципальное казённое образовательное учреждение "Вороновская основная общеобразовательная школа" Мошковского района</t>
  </si>
  <si>
    <t>Муниципальное казённое образовательное учреждение "Емельяновская основная общеобразовательная школа" Мошковского района</t>
  </si>
  <si>
    <t>Муниципальное казённое образовательное учреждение "Красногорская основная общеобразовательная школа" Мошковского района</t>
  </si>
  <si>
    <t>Муниципальное казённое образовательное учреждение "Мошковская основная общеобразовательная школа" Мошковского района</t>
  </si>
  <si>
    <t>Муниципальное казённое образовательное учреждение "Мошнинская основная общеобразовательная школа" Мошковского района</t>
  </si>
  <si>
    <t>Муниципальное казённое образовательное учреждение "Обская основная общеобразовательная школа" Мошковского района</t>
  </si>
  <si>
    <t>Муниципальное казённое образовательное учреждение "Радужская основная общеобразовательная школа" Мошковского района</t>
  </si>
  <si>
    <t>Муниципальное казённое образовательное учреждение "Томиловская основная общеобразовательная школа" Мошковского района</t>
  </si>
  <si>
    <t>Муниципальное казённое образовательное учреждение "Уч-Балтинская основная общеобразовательная школа" Мошковского района</t>
  </si>
  <si>
    <t>Муниципальное бюджетное образовательное учреждение Новосибирского района Новосибирской области Краснообская средняя общеобразовательная школа № 2</t>
  </si>
  <si>
    <t>Муниципальное бюджетное образовательное учреждение Новосибирского района Новосибирской области - Ярковская средняя общеобразовательная школа №3</t>
  </si>
  <si>
    <t>Муниципальное казенное образовательное учреждение Новосибирского района Новосибирской области "Ленинская средняя общеобразовательная школа № 6"</t>
  </si>
  <si>
    <t>Муниципальное бюджетное образовательное учреждение Новосибирского района Новосибирской области - Барышевская средняя общеобразовательная школа №9</t>
  </si>
  <si>
    <t>Муниципальное бюджетное образовательное учреждение Новосибирского района Новосибирской области - средняя общеобразовательная школа № 11 Шиловского гарнизона</t>
  </si>
  <si>
    <t>Муниципальное бюджетное образовательное учреждение Новосибирского района Новосибирской области - Березовская средняя общеобразовательная школа № 12</t>
  </si>
  <si>
    <t>Муниципальное бюджетное образовательное учреждение Новосибирского района Новосибирской области - Верх-Тулинская средняя общеобразовательная школа №14</t>
  </si>
  <si>
    <t>Муниципальное бюджетное образовательное учреждение Новосибирского района Новосибирской области - средняя общеобразовательная школа №18 ст. Мочище</t>
  </si>
  <si>
    <t>Муниципальное бюджетное образовательное учреждение Новосибирского района Новосибирской области - Раздольненская средняя общеобразовательная школа №19</t>
  </si>
  <si>
    <t>Муниципальное бюджетное образовательное учреждение Новосибирского района Новосибирской области - Криводановская средняя общеобразовательная школа №22</t>
  </si>
  <si>
    <t>Муниципальное бюджетное образовательное учреждение Новосибирского района Новосибирской области - Криводановская средняя общеобразовательная школа № 23</t>
  </si>
  <si>
    <t>Муниципальное бюджетное образовательное учреждение Новосибирского района Новосибирской области - Марусинская средняя общеобразовательная школа № 24</t>
  </si>
  <si>
    <t>Муниципальное бюджетное образовательное учреждение Новосибирского района Новосибирской области - Кудряшовская средняя общеобразовательная школа №25</t>
  </si>
  <si>
    <t>Муниципальное бюджетное образовательное учреждение Новосибирского района Новосибирской области "Краснояровская средняя общеобразовательная школа №30"</t>
  </si>
  <si>
    <t>Муниципальное казенное образовательное учреждение Новосибирского района Новосибирской области - Сосновская средняя общеобразовательная школа № 32</t>
  </si>
  <si>
    <t>Муниципальное бюджетное образовательное учреждение Новосибирского района Новосибирской области "Каменская средняя общеобразовательная школа №44"</t>
  </si>
  <si>
    <t>Муниципальное бюджетное образовательное учреждение Новосибирского района Новосибирской области "Мочищенская средняя общеобразовательная школа № 45"</t>
  </si>
  <si>
    <t>Муниципальное бюджетное образовательное учреждение Новосибирского района Новосибирской области - Ленинская средняя общеобразовательная школа №47</t>
  </si>
  <si>
    <t>Муниципальное казенное образовательное учреждение Новосибирского района Новосибирской области "Издревинская средняя общеобразовательная школа №58"</t>
  </si>
  <si>
    <t>Муниципальное бюджетное образовательное учреждение Новосибирского района Новосибирской области "Толмачевская средняя общеобразовательная школа №61"</t>
  </si>
  <si>
    <t>Муниципальное бюджетное образовательное учреждение Новосибирского района Новосибирской области - Пашинская средняя общеобразовательная школа №70</t>
  </si>
  <si>
    <t>Муниципальное казенное образовательное учреждение Новосибирского района Новосибирской области - Ново-Шиловская средняя общеобразовательная школа №82</t>
  </si>
  <si>
    <t>Муниципальное бюджетное образовательное учреждение Новосибирского района Новосибирской области - Боровская средняя общеобразовательная школа № 84</t>
  </si>
  <si>
    <t>Муниципальное бюджетное образовательное учреждение Новосибирского района Новосибирской области - Плотниковская средняя общеобразовательная школа №111</t>
  </si>
  <si>
    <t>Муниципальное бюджетное образовательное учреждение Новосибирского района Новосибирской области - Железнодорожная средняя общеобразовательная школа №121</t>
  </si>
  <si>
    <t>Муниципальное бюджетное образовательное учреждение Новосибирского района Новосибирской области "Мичуринская средняя общеобразовательная школа № 123"</t>
  </si>
  <si>
    <t>Муниципальное казенное образовательное учреждение Новосибирского района Новосибирской области - Алексеевская  основная общеобразовательная школа №4</t>
  </si>
  <si>
    <t>Муниципальное бюджетное образовательное учреждение Новосибирского района Новосибирской области "Красноглинная основная общеобразовательная школа №7"</t>
  </si>
  <si>
    <t>Муниципальное казенное образовательное учреждение Новосибирского района Новосибирской области "Быковская основная общеобразовательная школа №10"</t>
  </si>
  <si>
    <t>Муниципальное казенное образовательное учреждение Новосибирского района Новосибирской области "Основная общеобразовательная школа №16 пос. им. Крупской"</t>
  </si>
  <si>
    <t>Муниципальное казенное образовательное  учреждение Новосибирского района Новосибирской области "Гусинобродская основная общеобразовательная  школа №18"</t>
  </si>
  <si>
    <t>Муниципальное казенное образовательное учреждение Новосибирского района Новосибирской области "Основная общеобразовательная школа №29 п. Советский"</t>
  </si>
  <si>
    <t>Муниципальное казенное образовательное учреждение Новосибирского района Новосибирской области - Кубовинская основная общеобразовательная школа №31</t>
  </si>
  <si>
    <t>Муниципальное казенное образовательное учреждение Новосибирского района Новосибирской области - основная общеобразовательная школа №33 п.Степной</t>
  </si>
  <si>
    <t>Муниципальное казенное образовательное учреждение Новосибирского раона Новосибирской области - Жеребцовская основная общеобразовательная школа №39</t>
  </si>
  <si>
    <t>Муниципальное казенное образовательное учреждение Новосибирского района Новосибирской области "Красномайская основная общеобразовательная школа №49"</t>
  </si>
  <si>
    <t>Муниципальное казенное образовательное учреждение Новосибирского района Новосибирской области "Приобская основная общеобразовательная школа №53"</t>
  </si>
  <si>
    <t>Муниципальное бюджетное образовательное учреждение Новосибирского района Новосибирской области "Новолуговская основная общеобразовательная школа №57"</t>
  </si>
  <si>
    <t>Муниципальное казенное образовательное учреждение Новосибирского района Новосибирской области "Сенчанская основная общеобразовательная школа №76"</t>
  </si>
  <si>
    <t>Муниципальное казенное образовательное учреждение Новосибирского района Новосибирской области - Береговская основная общеобразовательная школа №90</t>
  </si>
  <si>
    <t>Муниципальное бюджетное образовательное учреждение  Новосибирского района Новосибирской области - основная общеобразовательная школа № 161 ст.Издревая</t>
  </si>
  <si>
    <t>муниципальное казённое общеобразовательное учреждение  Ордынского района Новосибирской области - Ордынская средняя общеобразовательная школа №1 имени героя Советского Союза А.Д. Гаранина</t>
  </si>
  <si>
    <t>муниципальное казенное общеобразовательное учреждение  Ордынского района Новосибирской области - Ордынская средняя общеобразовательная школа № 2</t>
  </si>
  <si>
    <t>муниципальное казённое общеобразовательное учреждение  Ордынского района Новосибирской области - Ордынская средняя общеобразовательная школа № 3</t>
  </si>
  <si>
    <t>муниципальное казенное общеобразовательное учреждение  Ордынского района Новосибирской области - Берёзовская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</si>
  <si>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Верх-Алеусская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</si>
  <si>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Верх-Ирменская средняя общеобразовательная школа имени Героя Советского Союза А.И.Демакова</t>
  </si>
  <si>
    <t>муниципальное казенное общеобразовательное учреждение  Ордынского района Новосибирской области - Верх-Чикская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</si>
  <si>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Кирзинская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</si>
  <si>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Козихинская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</si>
  <si>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Нижнекаменская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</si>
  <si>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Новопичуговская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</si>
  <si>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Новошарапская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</si>
  <si>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Петровская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</si>
  <si>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Пролетарская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</si>
  <si>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Рогалевская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</si>
  <si>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Спиринская основная общеобразовательная школа</t>
  </si>
  <si>
    <t>муниципальное казенное общеобразовательное учреждение  Ордынского района Новосибирской области - Усть-Луковская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</si>
  <si>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 Устюжанинская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</si>
  <si>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Филипповская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</si>
  <si>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Чингисская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</si>
  <si>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Чернаковская начальная общеобразовательная школа</t>
  </si>
  <si>
    <t>муниципальное казенное общеобразовательное учреждение Ордынского района Новосибирской области - Шайдуровская начальная общеобразовательная школа</t>
  </si>
  <si>
    <t>муниципальное казенное общеобразовательное учреждение Ордынского района Новосибирской области - Новокузьминская основная общеобразовательная школа</t>
  </si>
  <si>
    <t>муниципальное казенное общеобразовательное учреждение Ордынского района Новосибирской области - Малоирменская основная общеобразовательная школа имени Героя Советского Союза П.Н.Шилова</t>
  </si>
  <si>
    <t>Муниципальное казенное оздоровительное образовательное учреждение Ордынского района Новосибирской области санаторного типа для детей, нуждающихся в длительном лечении - Ордынская санаторная школа-интернат</t>
  </si>
  <si>
    <t>Муниципальное казённое образовательное учреждение Сузунского района " Сузунская общеобразовательная школа-интернат для обучающихся воспитанников с ограниченными возможностями здоровья"</t>
  </si>
  <si>
    <t>муниципальное бюджетное общеобразовательное учреждение Зубовская средняя общеобразовательная школа Татарского района</t>
  </si>
  <si>
    <t>Муниципальное бюджетное общеобразовательное учреждение Казаткульская средняя общеобразовательная школа Татарского района</t>
  </si>
  <si>
    <t>Муниципальное бюджетное общеобразовательное учреждение Казачемысская средняя общеобразовательная школа</t>
  </si>
  <si>
    <t>Муниципальное бюджетное общеобразовательное учреждение Козловская средняя общеобразовательная школа</t>
  </si>
  <si>
    <t>Муниципальное бюджетное общеобразовательное учреждение Константиновская средняя общеобразовательная школа</t>
  </si>
  <si>
    <t>Муниципальное бюджетное общеобразовательное учреждение Киевская средняя общеобразовательная школа</t>
  </si>
  <si>
    <t>Муниципальное бюджетное  общеобразовательное учреждение Красноярская средняя общеобразовательная школа</t>
  </si>
  <si>
    <t>Муниципальное бюджетное общеобразовательное учреждение Кочневская средняя общеобразовательная школа Татарского района</t>
  </si>
  <si>
    <t>Муниципальное бюджетное общеобразовательное учреждение Лопатинская средняя общеобразовательная школа Татарского района</t>
  </si>
  <si>
    <t>Муниципальное бюджетное общеобразовательное учреждение Неудачинская средняя общеобразовательная школа Татарского района</t>
  </si>
  <si>
    <t>Муниципальное бюджетное общеобразовательное учреждение Николаевская средняя общеобразовательная школа</t>
  </si>
  <si>
    <t>Муниципальное бюджетное общеобразовательное учреждение Никулинская средняя общеобразовательная школа</t>
  </si>
  <si>
    <t>Муниципальное бюджетное общеобразовательное учреждение Новотроицкая средняя общеобразовательная школа</t>
  </si>
  <si>
    <t>Муниципальное бюджетное общеобразовательное учреждение Новопокровская средняя общеобразовательная школа</t>
  </si>
  <si>
    <t>муниципальное бюджетное  общеобразовательное учреждение Новомихайловская средняя общеобразовательная школа</t>
  </si>
  <si>
    <t>муниципальное бюджетное общеобразовательное учреждение Орловская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</si>
  <si>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</si>
  <si>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муниципальное бюджетное общеобразовательное учреждение Первомихайловская средняя общеобразовательная школа</t>
  </si>
  <si>
    <t>Муниципальное бюджетное общеобразовательное учреждение Северотатарская средняя общеобразовательная школа</t>
  </si>
  <si>
    <t>муниципальное бюджетное общеобразовательное учреждение Увальская средняя общеобразовательная школа</t>
  </si>
  <si>
    <t>Муниципальное бюджетное общеобразовательное учреждение Ускюльская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</si>
  <si>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</si>
  <si>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средняя общеобразовательная школа №2 г. Татарска</t>
  </si>
  <si>
    <t>муниципальное бюджетное общеобразовательное учреждение средняя общеобразовательная школа №3 г. Татарска</t>
  </si>
  <si>
    <t>Муниципальное бюджетное общеобразовательное учреждение средняя общеобразовательная школа №4 г. Татарска</t>
  </si>
  <si>
    <t>муниципальное бюджетное общеобразовательное учреждение средняя общеобразовательная школа №5 г. Татарска</t>
  </si>
  <si>
    <t>Муниципальное бюджетное  общеобразовательное учреждение средняя общеобразовательная школа №9 г.Татарска</t>
  </si>
  <si>
    <t>муниципальное бюджетное общеобразовательное учреждение средняя общеобразовательная школа №10 г. Татарска</t>
  </si>
  <si>
    <t>Муниципальное бюджетное общеобразовательное учреждение школа - интернат основного общего образования г. Татарска</t>
  </si>
  <si>
    <t>Филиал муниципального бюджетного общеобразовательного учреждения Дмитриевской средней общеобразовательной школы Степановская начальная общеобразовательная школа</t>
  </si>
  <si>
    <t>Филиал муниципального бюджетного общеобразовательного учреждения Дмитриевской средней общеобразовательной школы Евгеньевская начальная общеобразовательная школа</t>
  </si>
  <si>
    <t>Филиал муниципального бюджетного общеобразовательного учреждения Киевской средней общеобразовательной школы Богдановская начальная общеобразовательная школа</t>
  </si>
  <si>
    <t>Филиал муниципального бюджетного общеобразовательного учреждения Северотатарской средней общеобразовательной школы Чернышевская начальная общеобразовательная школа</t>
  </si>
  <si>
    <t>Филиал муниципального бюджетного общеобразовательного учреждения Орловской средней общеобразовательной школы Воловская начальная общеобразовательная школа</t>
  </si>
  <si>
    <t>Филиал муниципального бюджетного общеобразовательного учреждения Константиновской средней общеобразовательной школы Городенская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</si>
  <si>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Зеленогривенская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</si>
  <si>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Рождественская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</si>
  <si>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Чинявинская начальная общеобразовательная школа</t>
  </si>
  <si>
    <t>Филиал муниципального бюджетного общеобразовательного учреждения Кочнёвской средней общеобразовательной школы Кабанская начальная общеобразовательная школа</t>
  </si>
  <si>
    <t>Филиал муниципального бюджетного общеобразовательного учреждения Красноярской средней общеобразовательной школы Камбарская начальная общеобразовательная школа</t>
  </si>
  <si>
    <t>Филиал муниципального бюджетного общеобразовательного учреждения Первомайской средней общеобразовательной школы Платоновская начальная общеобразовательная школа</t>
  </si>
  <si>
    <t>Филиал муниципального бюджетного образовательного учреждения  Козловской средней общеобразовательной школы Малоермаковскаяначальная общеобразовательная школа</t>
  </si>
  <si>
    <t>Филиал муниципального бюджетного общеобразовательного учреждения Козловской средней общеобразовательной школы Розентальская начальная общеобразовательная школа</t>
  </si>
  <si>
    <t>Филиал муниципального бюджетного общеобразовательного учреждения Николаевской средней общеобразовательной школы Малостаринская начальная общеобразовательная школа</t>
  </si>
  <si>
    <t>Филиал муниципального бюджетного общеобразовательного учреждения Казаткульской средней общеобразовательной школы Новоалександровская начальная общеобразовательная школа</t>
  </si>
  <si>
    <t>Филиал муниципального бюджетного общеобразовательного учреждения Никулинской средней общеобразовательной школы Первоновотроицкая начальная общеобразовательная школа</t>
  </si>
  <si>
    <t>Филиал муниципального бюджетного общеобразовательного учреждения Первомихайловской средней общеобразовательной школы Рождественская начальная общеобразовательная школа</t>
  </si>
  <si>
    <t>Филиал муниципального бюджетного общеобразовательного учреждения Лопатинской средней общеобразовательной школы Тайлаковская начальная общеобразовательная школа</t>
  </si>
  <si>
    <t>Филиал муниципального бюджетного общеобразовательного учреждения Новотроицкой средней общеобразовательной школы Чанысаканская начальная общеобразовательная школа</t>
  </si>
  <si>
    <t>Филиал муниципального бюджетного общеобразовательного учреждения Новопокровской средней общеобразовательной школы Ивановская начальная общеобразовательная школа</t>
  </si>
  <si>
    <t>Филиал муниципального бюджетного общеобразовательного учреждения средней общеобразовательной школы №4 г. Татарска начальная общеобразовательная школа</t>
  </si>
  <si>
    <t>Муниципальное казённое образовательное учреждение Тогучинского района Тогучинская вечерняя (сменная) общеобразовательная школа № 2</t>
  </si>
  <si>
    <t>Муниципальное казённое образовательное учреждение Тогучинского района  Новоабышевская основная общеобразовательная школа</t>
  </si>
  <si>
    <t>Муниципальное  казённое образовательное учреждение Тогучинского района для детей дошкольного и младшего школьного возраста Курундусская начальная общеобразовательная школа - детский сад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</si>
  <si>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Тогучинского района Тогучинская специальная (коррекционная) общеобразовательная школа 8 вида</t>
  </si>
  <si>
    <t>Муниципальное казённое  образовательное учреждение для детей сирот и детей, оставшихся без попечения родителей Тогучинского района Тогучинский детский дом № 2</t>
  </si>
  <si>
    <t>муниципальное казенное образовательное учреждение «Александроневская средняя общеобразовательная школа» Убинского района Новосибирской области</t>
  </si>
  <si>
    <t>муниципальное казенное образовательное учреждение «Ермолаевская средняя общеобразовательная школа» Убинского района Новосибирской области</t>
  </si>
  <si>
    <t>муниципальное казенное образовательное учреждение «Владимировская средняя общеобразовательная школа» Убинского района Новосибирской области</t>
  </si>
  <si>
    <t>муниципальное казённое образовательное учреждение «Кундранская средняя общеобразовательная школа» Убинского района Новосибирской области</t>
  </si>
  <si>
    <t>муниципальное казенное образовательное учреждение «Круглоозерная средняя общеобразовательная школа» Убинского района Новосибирской области</t>
  </si>
  <si>
    <t>муниципальное казенное образовательное учреждение «Кожурлинская средняя общеобразовательная школа» Убинского района Новосибирской области</t>
  </si>
  <si>
    <t>муниципальное казенное образовательное учреждение «Пешковская средняя общеобразовательная школа» филиал Новодубровская основная общеобразовательная школа Убинского района Новосибирской области</t>
  </si>
  <si>
    <t>муниципальное казенное образовательное учреждение «Новоселовская средняя общеобразовательная школа» Убинского района Новосибирской области</t>
  </si>
  <si>
    <t>муниципальное казенное образовательное учреждение «Орловская средняя общеобразовательная школа» Убинского района Новосибирской области</t>
  </si>
  <si>
    <t>муниципальное казенное образовательное учреждение «Пешковская средняя общеобразовательная школа» Убинского района Новосибирской области</t>
  </si>
  <si>
    <t>муниципальное казенное образовательное учреждение «Раисинская средняя общеобразовательная школа» Убинского района Новосибирской области</t>
  </si>
  <si>
    <t>муниципальное казенное образовательное учреждение «Убинская средняя общеобразовательная школа № 1» Убинского района Новосибирской области</t>
  </si>
  <si>
    <t>муниципальное казенное образовательное учреждение «Убинская средняя общеобразовательная школа № 2» Убинского района Новосибирской области</t>
  </si>
  <si>
    <t>муниципальное казенное образовательное учреждение «Черномысенская средняя общеобразовательная школа» Убинского района Новосибирской области</t>
  </si>
  <si>
    <t>муниципальное казенное образовательное учреждение «Борисоглебская средняя общеобразовательная школа» Убинского района Новосибирской области</t>
  </si>
  <si>
    <t>муниципальное казенное образовательное учреждение «Новогандичевская средняя общеобразовательная школа» Убинского района Новосибирской области</t>
  </si>
  <si>
    <t>муниципальное казенное образовательное учреждение «Крещенская средняя общеобразовательная школа» Убинского района Новосибирской области</t>
  </si>
  <si>
    <t>муниципальное казенное образовательное учреждение "Раисинская средняя общеобразовательная школа" филиал "Асенкритовская основная общеобразовательная школа" Убинского района Новосибирской области</t>
  </si>
  <si>
    <t>Херсонская начальная общеобразовательная школа филиал МКОУ "Раисинская средняя школа"</t>
  </si>
  <si>
    <t>Николаевская начальная общеобразовательная школа филиал МКОУ "Кожурлинская средняя школа"</t>
  </si>
  <si>
    <t>Новокарапузовская начальная общеобразовательная школа филиал МКОУ "Кожурлинская средняя школа"</t>
  </si>
  <si>
    <t>Белозёрная начальная общеобразовательная школа филиал МКОУ "Александроневская средняя школа"</t>
  </si>
  <si>
    <t>Клубничная начальная общеобразовательная школа филиал МКОУ "Новосёловская средняя школа"</t>
  </si>
  <si>
    <t>Муниципальное бюджетное  образовательное учреждение Кушаговская средняя общеобразовательная школа</t>
  </si>
  <si>
    <t>Муниципальное бюджетное образовательное учреждение Камышевская средняя общеобразовательная школа</t>
  </si>
  <si>
    <t>Муниципальное бюджетное образовательное учреждение Богословская основная общеобразовательная школа</t>
  </si>
  <si>
    <t>Филиал муниципального бюджетного образовательного учреждения Яркульской средней общеобразовательной школы -  Мартыновская начальная общеобразовательная школа</t>
  </si>
  <si>
    <t>Филиал муниципального бюджетного образовательного учреждения Яркульской средней общеобразовательной школы - Воробьевская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</si>
  <si>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Дубровинская начальная общеобразовательная школа</t>
  </si>
  <si>
    <t>филиал Муниципального бюджетного образовательного учреждения Козинской средней общеобразовательной школы  - Зеленорощинская начальная общеобразовательная школа</t>
  </si>
  <si>
    <t>филиал Муниципального бюджетного образовательного учреждения Козинской средней общеобразовательной школы -  Таркская начальная общеобразовательная школа</t>
  </si>
  <si>
    <t>филиал Муниципального бюджетного  образовательного учреждения Еланской средней общеобразовательной школы Красно-Никольская начальная общеобразовательная школа</t>
  </si>
  <si>
    <t>филиал Муниципального бюджетного образовательного учреждения Яркуль-Матюшкинской средней общеобразовательной школы  Майская начальная общеобразовательная школа</t>
  </si>
  <si>
    <t>филиал Муниципального бюджетного образовательного учреждения Яркуль-Матюшкинской средней общеобразовательной школы  Ново-Александровская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</si>
  <si>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 Мирнинская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</si>
  <si>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 Янабинская начальная общеобразовательная школа</t>
  </si>
  <si>
    <t>филиал Муниципального бюджетного образовательного учреждения Щербаковской средней общеобразовательной школы  - Михайловская начальная общеобразовательная школа</t>
  </si>
  <si>
    <t>Филиал муниципального бюджетного образовательного учреждения Кушаговской средней общеобразовательной школы - Мурашовская начальная общеобразовательная школа</t>
  </si>
  <si>
    <t>Филиал муниципального бюджетного образовательного учреждения Кушаговской средней общеобразовательной школы - Озернинская начальная общеобразовательная школа</t>
  </si>
  <si>
    <t>филиал Муниципального бюджетного  образовательного учреждения Еланской средней общеобразовательной школы  Николо-Гавриловская начальная общеобразовательная школа</t>
  </si>
  <si>
    <t>филиал Муниципального бюджетного образовательного учреждения Еланской средней общеобразовательной школы  Покровская начальная общеобразовательная школа</t>
  </si>
  <si>
    <t>Муниципальное бюджетное образовательное учреждение Землянозаимская средняя общеобразовательная школа Чановского района Новосибирской области</t>
  </si>
  <si>
    <t>Муниципальное бюджетное образовательное учреждение Оравская средняя общеобразовательная школа Чановского района Новосибирской области</t>
  </si>
  <si>
    <t>Муниципальное бюджетное образовательное учреждение Осинцевская средняя общеобразовательная школа Новосибирской области Чановского района</t>
  </si>
  <si>
    <t>Муниципальное бюджетное образовательное учреждение Тебисская средняя общеобразовательная школа имени 75-летия Новосибирской области</t>
  </si>
  <si>
    <t>Муниципальное бюджетное образовательное учреждение Чановская средняя общеобразовательная школа № 1 Чановского района Новосибирской области</t>
  </si>
  <si>
    <t>Муниципальное бюджетное образовательное учреждение Щегловская средняя общеобразовательная школа им. Н.А. Макаша Чановского района Новосибирской области</t>
  </si>
  <si>
    <t>Структурное подразделение муниципального бюджетного образовательного учреждения Озеро-Карачинская средняя общеобразовательная школа</t>
  </si>
  <si>
    <t>Структурное подразделение муниципального бюджетного образовательного учреждения Чановская средняя общеобразовательная школа № 2</t>
  </si>
  <si>
    <t>Структурное подразделение Васильевская основная общеобразовательная школа муниципального бюджетного образовательного учреждения Щегловской средней общеобразовательной школы</t>
  </si>
  <si>
    <t>Структурное подразделение муниципального бюджетного образовательного учреждения Отреченская средняя общеобразовательная школа</t>
  </si>
  <si>
    <t>Структурное подразделение муниципального бюджетного образовательного учреждения Погорельская средняя общеобразовательная школа</t>
  </si>
  <si>
    <t>Муниципальное казённое общеобразовательное учреждение Бочкаревская основная общеобразовательная школа</t>
  </si>
  <si>
    <t>Муниципальное казённое образовательное учреждение Зимовская основная общеобразовательная школа</t>
  </si>
  <si>
    <t>Муниципальное казенное образовательное учреждение "Троицкая средняя общеобразовательная школа"</t>
  </si>
  <si>
    <t>Муниципальное казенное образовательное учреждение "Чистоозерная открытая (сменная) общеобразовательная школа"</t>
  </si>
  <si>
    <t>Муниципальное казённое общеобразовательное учреждение средняя общеобразовательная школа № 9 Чулымского района</t>
  </si>
  <si>
    <t>муниципальное казённое общеобразовательное учреждение  Большеникольская средняя общеобразовательная школа Чулымского района</t>
  </si>
  <si>
    <t>Муниципальное казённое общеобразовательное учреждение Кабинетная средняя общеобразовательная школа Чулымского района</t>
  </si>
  <si>
    <t>муниципальное казённое общеобразовательное учреждение Михайловская  средняя общеобразовательная школа Чулымского района</t>
  </si>
  <si>
    <t>Муниципальное бюджетное общеобразовательное учреждение "Средняя общеобразовательная школа № 3 "Пеликан"</t>
  </si>
  <si>
    <t>Муниципальное автономное  общеобразовательное учреждение - средняя общеобразовательная школа № 4</t>
  </si>
  <si>
    <t>Муниципальное автономное общеобразовательное учреждение "Лицей № 6"</t>
  </si>
  <si>
    <t>Муниципальное бюджетное общеобразовательное учреждение "Вечерняя (сменная) общеобразовательная школа"</t>
  </si>
  <si>
    <t>Негосударственное образовательное учреждение среднего (полного) общего образования школа "Экология и диалектика"</t>
  </si>
  <si>
    <t>Муниципальное бюджетное образовательное учреждение для детей, нуждающихся в психолого – педагогической и медико – социальной помощи - Центр психолого – медико – социального сопровождения «ДАРС»</t>
  </si>
  <si>
    <t>муниципальное бюджетное общеобразовательное учреждение - средняя общеобразовательная школа № 1 с углубленным изучением отдельных предметов города Искитима Новосибирской области</t>
  </si>
  <si>
    <t>Муниципальное казенное образовательное учреждение – специальная (коррекционная)    общеобразовательная школа № 7 VIII вида города Искитима Новосибирской области</t>
  </si>
  <si>
    <t>Муниципальное бюджетное общеобразовательное учреждение "Средняя общеобразовательная школа №2" г.Оби Новосибирской области</t>
  </si>
  <si>
    <t>Муниципальное бюджетное образовательное учреждение Толмачевская средняя общеобразовательная школа №60  г.Обь Новосибирской области</t>
  </si>
  <si>
    <t>Муниципальное бюджетное образовательное учреждение "Обская начальная общеобразовательная школа № 1"</t>
  </si>
  <si>
    <t>Муниципальное автономное общеобразовательное учреждение города Новосибирска гимназия №15 "Содружество"</t>
  </si>
  <si>
    <t>Муниципальное бюджетное общеобразовательное учреждение города Новосибирска "Вечерняя (сменная) школа № 15"</t>
  </si>
  <si>
    <t>Муниципальное казенное общеобразовательное учреждение  города Новосибирска Прогимназия  "Зимородок"</t>
  </si>
  <si>
    <t>Муниципальное казенное специальное (коррекционное) образовательное учреждение для обучающихся с отклонениями в развитии города Новосибирска `Специальная (коррекционная) начальная школа-детский сад № 401 IV вида</t>
  </si>
  <si>
    <t>Муниципальное казенное специальное (коррекционная) общеобразовательное учреждение для обучающихся, воспитанников с ограниченными возможностями здоровья  специальное (коррекционная) образовательная школа г.Новосибирска школа № 53 VIII вида</t>
  </si>
  <si>
    <t>"Негосударственное образовательное учреждение - средняя общеобразовательная школа "Экселенс-С"</t>
  </si>
  <si>
    <t>Музыкальный колледж федерального государственного бюджетного образовательного учреждения высшего профессионального образования "Новосибирская государственная консерватория (академия) имени М.И.Глинки"</t>
  </si>
  <si>
    <t>Муниципальное казенное 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 (коррекционная) общеобразовательная школа-интернат № 37 I, II вида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</si>
  <si>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 №209 VIII вида"</t>
  </si>
  <si>
    <t>Государственное автономное образовательное учреждение Новосибирской области  "Общеобразовательная школа-интернат с углубленным изучением предметов спортивного профиля"</t>
  </si>
  <si>
    <t>Муниципальное казенное общеобразовательное учреждение "Вечерняя (сменная) общеобразовательная школа № 7"</t>
  </si>
  <si>
    <t>Муниципальное бюджетное общеобразовательное учреждение "Средняя общеобразовательная школа № 83"</t>
  </si>
  <si>
    <t>Государственное бюджетное образовательное учреждение Новосибирской области кадетская школа-интернат - "Сибирский авиационный корпус им. А.И. Покрышкина"</t>
  </si>
  <si>
    <t>Муниципальное бюджетное общеобразовательное учреждение города Новосибирска "Средняя общеобразовательная школа № 72"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</si>
  <si>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школа- интернат № 39 III- IV  вида»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</si>
  <si>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№46"</t>
  </si>
  <si>
    <t>Муниципальное казенное образовательное учреждение для детей-сирот и детей, оставшихся без попечения родителей, города Новосибирска – «Специальный (коррекционный)  детский дом №6 для детей-сирот и детей, оставшихся без попечения родителей, с ограниченными</t>
  </si>
  <si>
    <t>Муниципальное казенное образовательное учреждение для детей – сирот и детей, оставшихся без попечения родителей города Новосибирска «Детский дом 13»</t>
  </si>
  <si>
    <t>Муниципальное казенное образовательное учреждение для детей-сирот и детей, оставшихся без попечения родителей, города Новосибирска "Детский дом № 7"</t>
  </si>
  <si>
    <t>муниципальное бюджетное общеобразовательное учреждение города Новосибирска "Средняя общеобразовательная школа № 19"</t>
  </si>
  <si>
    <t>муниципальное бюджетное общеобразовательное учреждение города  Новосибирска "Средняя общеобразовательная школа № 97"</t>
  </si>
  <si>
    <t>муниципальное бюджетное общеобразовательное учреждение города Новосибирска "Средняя общеобразовательная школа № 194"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</si>
  <si>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8"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</si>
  <si>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9"</t>
  </si>
  <si>
    <t>федеральное казённое общеобразовательное учреждение "Вечерняя (сменная) общеобразовательная школа Главного управления Федеральной службы исполнения наказаний по Новосибирской области"</t>
  </si>
  <si>
    <t>Муниципальное казённое  общеобразовательное учреждение города Новосибирска "Основная общеобразовательная школа № 115"</t>
  </si>
  <si>
    <t>Муниципальное казённое 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1 VIII вида"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</si>
  <si>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36"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</si>
  <si>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Новосибирска"Специальная (коррекционная) общеобразовательная школа № 148 VIII вида"</t>
  </si>
  <si>
    <t>Муниципальное бюджетное общеобразовательное учреждение города Новосибирска "Средняя общеобразовательная  школа № 61 имени Н.М. Иванова"</t>
  </si>
  <si>
    <t>Муниципальное бюджетное общеобразовательное учреждение   города  Новосибирска  "Средняя общеобразовательная  школа № 121   "Академическая""</t>
  </si>
  <si>
    <t>Негосударственное общеобразовательное учреждение среднего (полного) общего образования школа "Юнион"</t>
  </si>
  <si>
    <t>Муниципальное казенное оздоровительное образовательное учреждение санаторного типа для детей, нуждающихся в длительном лечении, города Новосибирска «Санаторный детский дом для детей-сирот и детей, оставшихся без попечения родителей №15 «Надежда»</t>
  </si>
  <si>
    <t>Муниципальное казённое общеобразовательное учреждение Лепокуровская средняя общеобразовательная школа</t>
  </si>
  <si>
    <t>Структурное подразделение муниципального казённого общеобразовательного учреждения- Казанской средней общеобразовательной школы  Соловьёвская начальная общеобразовательная школа</t>
  </si>
  <si>
    <t>Муниципальное казенное общеобразовательное учреждение Бакмасихинская средняя общеобразовательная школа Барабинского района Новосибирской области</t>
  </si>
  <si>
    <t>Филиал Муниципального  казенного общеобразовательного учреждения Новосспаской средней общеобразовательной школы  Барабинского района Новосибирской области Юнопионерская основная  общеобразовательная школа</t>
  </si>
  <si>
    <t>Филиал Муниципального казенного общеобразовательного учреждения Старощербаковской средней общеобразовательной школы Барабинского района Новосибирской области - Ульяновская основная общеобразовательная школа</t>
  </si>
  <si>
    <t>Филиал Муниципального казенного общеобразовательного учреждения Новониколаевской средней общеобразовательной школы Барабинского района Новосибирской области - Богатихинская основная общеобразовательная школа</t>
  </si>
  <si>
    <t>Муниципальное казенное общеобразовательное учреждение Кожевниковская начальная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</si>
  <si>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Новочановской средней общеобразовательной школы Барабинского района Новосибирской области - Сизевская основная общеобразовательная школа</t>
  </si>
  <si>
    <t>Филиал Муниципального казенного общеобразовательного учреждения Бакмасихинской средней общеобразовательной школы Барабинского района Новосибирской области - Старокарапузская основная общеобразовательная школа</t>
  </si>
  <si>
    <t>Филиал Муниципального казенного общеобразовательного учреждения Новочановской средней общеобразовательной школы Барабинского района Новосибирской области - Усть-Тандовская основная общеобразовательная школа</t>
  </si>
  <si>
    <t>Муниципальное казенное образовательное учреждение школа- интернат среднего (полного) общего образования № 16  г.Болотного Болотнинского района Новосибирской области</t>
  </si>
  <si>
    <t>Муниципальное казённое образовательное учреждение вечерняя (сменная) общеобразовательная школа Болотнинского района Новосибирской области</t>
  </si>
  <si>
    <t>Муниципальное казённое образовательное учреждение  Ачинская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</si>
  <si>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Байкальская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</si>
  <si>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Баратаевская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</si>
  <si>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Большереченская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</si>
  <si>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Дивинская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</si>
  <si>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Егоровская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</si>
  <si>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Зудовская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</si>
  <si>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Карасевская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</si>
  <si>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Кривояшинская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</si>
  <si>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Кунчурукская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</si>
  <si>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Новобибеевская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</si>
  <si>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Ояшинская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</si>
  <si>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Таганаевская средняя общеобразовательная школа Болотнинского района Новосибирской области</t>
  </si>
  <si>
    <t>Муниципальное казенное  общеобразовательное учреждение Венгеровская средняя общеобразовательная школа №1.</t>
  </si>
  <si>
    <t>Муниципальное казенное общеобразовательное учреждение Венгеровская средняя общеобразовательная школа №2</t>
  </si>
  <si>
    <t>Муниципальное казенное общеобразовательное учреждение  Вознесенская средняя общеобразовательная школа</t>
  </si>
  <si>
    <t>Муниципальное казенное общеобразовательное учреждение Воробьевская средняя общеобразовательная школа</t>
  </si>
  <si>
    <t>Муниципальное казенное общеобразовательное учреждение  Меньшиковская средняя общеобразовательная школа</t>
  </si>
  <si>
    <t>Муниципальное казенное общеобразовательное учреждение  1-Петропавловская средняя общеобразовательная школа</t>
  </si>
  <si>
    <t>Муниципальное казенное общеобразовательное учреждение  2-Петропавловская средняя общеобразовательная школа</t>
  </si>
  <si>
    <t>Муниципальное казенное общеобразовательное учреждение  1-Сибирцевская средняя общеобразовательная школа</t>
  </si>
  <si>
    <t>муниципальное казенное общеобразовательное учреждение 2-Сибирцевская  средняя общеобразовательная школа</t>
  </si>
  <si>
    <t>Муниципальное казенное общеобразовательное учреждение  Тартасская средняя общеобразовательная школа</t>
  </si>
  <si>
    <t>Муниципальное казенное  общеобразовательное учреждение  Туруновская средняя общеобразовательная школа</t>
  </si>
  <si>
    <t>Муниципальное казенное общеобразовательное учреждение Усть - Ламенская основная общеобразовательная школа</t>
  </si>
  <si>
    <t>Муниципальное казенное общеобразовательное учреждение  Шипицинская средняя общеобразовательная школа</t>
  </si>
  <si>
    <t>Муниципальное казенное общеобразовательное учреждение Венгеровская  вечерняя (сменная)общеобразовательная школа</t>
  </si>
  <si>
    <t>Муниципальное казенное общеобразовательное учреждение Зыковская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</si>
  <si>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</si>
  <si>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Ключевская основная общеобразовательная школа</t>
  </si>
  <si>
    <t>Муниципальное казенное общеобразовательное учреждение Мининская основная общеобразовательная школа</t>
  </si>
  <si>
    <t>Муниципальное казенное общеобразовательное учреждение Ново- Куликовская основная общеобразовательная школа</t>
  </si>
  <si>
    <t>Муниципальное казенное общеобразовательное учреждение Павловская основная общеобразовательная школа</t>
  </si>
  <si>
    <t>Муниципальное казенное общеобразовательное учреждение Старо- Тартасская основная общеобразовательная школа</t>
  </si>
  <si>
    <t>Муниципальное казенное общеобразовательное учреждение Селиклинская основная общеобразовательная школа</t>
  </si>
  <si>
    <t>Муниципальное казенное общеобразовательное учреждение Урезская основная общеобразовательная школа</t>
  </si>
  <si>
    <t>Муниципальное казенное общеобразовательное учреждение Усть - Изесская основная общеобразовательная школа</t>
  </si>
  <si>
    <t>Муниципальное казенное общеобразовательное учреждение Филошенская основная общеобразовательная школа</t>
  </si>
  <si>
    <t>Муниципальное казенное общеобразовательное учреждение Чаргаринская основная общеобразовательная школа</t>
  </si>
  <si>
    <t>Муниципальное казенное образовательное учреждение Доволенская средняя общеобразовательная школа №1</t>
  </si>
  <si>
    <t>Муниципальное казенное образовательное учреждение Доволенская средняя общеобразовательная школа №2 имени С.И. Лазарева</t>
  </si>
  <si>
    <t>Муниципальное казенное образовательное учреждение Комарьевская средняя общеобразовательная школа</t>
  </si>
  <si>
    <t>Муниципальное казенное образовательное учреждение Баклушевская средняя общеобразовательная школа</t>
  </si>
  <si>
    <t>Муниципальное казенное образовательное учреждение Согорнская средняя общеобразовательная школа</t>
  </si>
  <si>
    <t>Муниципальное казенное образовательное учреждение  Утянская средняя  общеобразовательная школа</t>
  </si>
  <si>
    <t>Муниципальное казенное образовательное учреждение  Травнинская средняя общеобразовательная школа</t>
  </si>
  <si>
    <t>Муниципальное казенное образовательное учреждение  Суздальская средняя общеобразовательная школа</t>
  </si>
  <si>
    <t>Муниципальное казенное образовательное учреждение  Ильинская средняя общеобразовательная школа</t>
  </si>
  <si>
    <t>Муниципальное казенное образовательное учреждение  Волчанская средняя общеобразовательная школа</t>
  </si>
  <si>
    <t>Муниципальное казенное образовательное учреждение  Красногривенская средняя общеобразовательная школа</t>
  </si>
  <si>
    <t>Муниципальное казенное образовательное учреждение  Ярковская средняя общеобразовательная школа</t>
  </si>
  <si>
    <t>Муниципальное казенное образовательное учреждение  Индерская средняя общеобразовательная школа</t>
  </si>
  <si>
    <t>Муниципальное казенное образовательное учреждение Доволенская основная общеобразовательная школа</t>
  </si>
  <si>
    <t>Муниципальное казенное образовательное учреждение Даниловская основная общеобразовательная школа</t>
  </si>
  <si>
    <t>Муниципальное казенное образовательное учреждение Дружненская основная общеобразовательная школа</t>
  </si>
  <si>
    <t>Муниципальное казенное образовательное учреждение Брянская основная общеобразовательная школа</t>
  </si>
  <si>
    <t>Муниципальное казенное образовательное учреждение Баганская основная общеобразовательная школа</t>
  </si>
  <si>
    <t>Муниципальное казенное образовательное учреждение Кротовская основная общеобразовательная школа</t>
  </si>
  <si>
    <t>Муниципальное казенное образовательное учреждение Шагальская основная общеобразовательная школа</t>
  </si>
  <si>
    <t>Муниципальное бюджетное общеобразовательное учреждение средняя общеобразовательная школа №2 Карасукского района</t>
  </si>
  <si>
    <t>Муниципальное бюджетное общеобразовательное учреждение средняя общеобразовательная школа №3 Карасукского района</t>
  </si>
  <si>
    <t>Муниципальное бюджетное общеобразовательное учреждение технический лицей №176 Карасукского района</t>
  </si>
  <si>
    <t>Муниципальное бюджетное общеобразовательное учреждение средняя общеобразовательная школа № 5 Карасукского района</t>
  </si>
  <si>
    <t>Муниципальное бюджетное общеобразовательное учреждение Александровская средняя общеобразовательная школа Карасукского района</t>
  </si>
  <si>
    <t>Муниципальное бюджетное общеобразовательное учреждение Благодатская средняя общеобразовательная школа Карасукского района</t>
  </si>
  <si>
    <t>Муниципальное бюджетное общеобразовательное учреждение Беленская средняя общеобразовательная школа Карасукского района</t>
  </si>
  <si>
    <t>Муниципальное бюджетное общеобразовательное учреждение Ирбизинская средняя общеобразовательная школа Карасукского района</t>
  </si>
  <si>
    <t>Муниципальное бюджетное общеобразовательное учреждение Кучугурская начальная общеобразовательная школа Карасукского района</t>
  </si>
  <si>
    <t>Муниципальное бюджетное общеобразовательное учреждение Калиновская средняя общеобразовательная школа Карасукского района</t>
  </si>
  <si>
    <t>Муниципальное бюджетное общеобразовательное учреждение Кукаринская средняя общеобразовательная школа Карасукского района</t>
  </si>
  <si>
    <t>Муниципальное бюджетное общеобразовательное учреждение Морозовская средняя общеобразовательная школа Карасукского района</t>
  </si>
  <si>
    <t>Муниципальное бюджетное общеобразовательное учреждение Октябрьская средняя общеобразовательная школа Карасукского района</t>
  </si>
  <si>
    <t>Муниципальное бюджетное общеобразовательное учреждение Поповская средняя общеобразовательная школа Карасукского района</t>
  </si>
  <si>
    <t>Муниципальное бюджетное общеобразовательное учреждение Рождественская основная общеобразовательная школа Карасукского района</t>
  </si>
  <si>
    <t>Муниципальное бюджетное общеобразовательное учреждение Троицкая средняя общеобразовательная школа Карасукского района</t>
  </si>
  <si>
    <t>Муниципальное бюджетное общеобразовательное учреждение Хорошинская средняя общеобразовательная школа Карасукского района</t>
  </si>
  <si>
    <t>Муниципальное бюджетное общеобразовательное учреждение Шилово-Курьинская средняя общеобразовательная школа Карасукского района</t>
  </si>
  <si>
    <t>Муниципальное бюджетное общеобразовательное учреждение Ягодная основная общеобразовательная школа Карасукского района</t>
  </si>
  <si>
    <t>Муниципальное бюджетное общеобразовательное учреждение основная общеобразовательная школа №4 Карасукского района</t>
  </si>
  <si>
    <t>Муниципальное бюджетное общеобразовательное учреждение Богословская основная общеобразовательная школа Карасукского района</t>
  </si>
  <si>
    <t>Муниципальное бюджетное общеобразовательное учреждение Сорочинская основная общеобразовательная школа Карасукского района</t>
  </si>
  <si>
    <t>Муниципальное бюджетное общеобразовательное учреждение Нижнебаяновская  основная общеобразовательная школа Карасукского района</t>
  </si>
  <si>
    <t>Муниципальное бюджетное общеобразовательное учреждение Калачинская основная общеобразовательная школа Карасукского района</t>
  </si>
  <si>
    <t>Муниципальное бюджетное общеобразовательное учреждение Карасартовская основная общеобразовательная школа Карасукского района</t>
  </si>
  <si>
    <t>Муниципальное бюджетное общеобразовательное учреждение Новоивановская основная общеобразовательная школа Карасукского района</t>
  </si>
  <si>
    <t>Муниципальное бюджетное общеобразовательное учреждение Павловская основная общеобразовательная школа Карасукского района</t>
  </si>
  <si>
    <t>Муниципальное бюджетное общеобразовательное учреждение Рассказовская основная общеобразовательная школа Карасукского района</t>
  </si>
  <si>
    <t>Федеральное государственное бюджетное специальное учебно-воспитательное учреждение для детей и  подростков с девиантным поведением "Каргатское специальное профессиональное училище № 1 закрытого типа"</t>
  </si>
  <si>
    <t>муниципальное казенное образовательное учреждение Каргатская средняя общеобразовательная школа №1</t>
  </si>
  <si>
    <t>муниципальное казенное образовательное учреждение Каргатская средняя общеобразовательная школа №3</t>
  </si>
  <si>
    <t>муниципальное казенное образовательное учреждение Каргатская средняя общеобразовательная школа №2 им. Горького</t>
  </si>
  <si>
    <t>Муниципальное казенное образовательное учреждение - Первотроицкая средняя общеобразовательная школа Каргатского района Новосибирской области</t>
  </si>
  <si>
    <t>Муниципальное казенное образовательное учреждение Маршанская средняя общеобразовательная школа</t>
  </si>
  <si>
    <t>Муниципальное казенное образовательное учреждение Набережная средняя общеобразовательная школа</t>
  </si>
  <si>
    <t>Муниципальное казенное образовательное учреждение Мусинская средняя общеобразовательная школа</t>
  </si>
  <si>
    <t>Муниципальное казенное образовательное учреждение Суминская средняя общеобразовательная школа</t>
  </si>
  <si>
    <t>муниципальное казённое общеобразовательное учреждение Форпост-Каргатская средняя общеобразовательная школа</t>
  </si>
  <si>
    <t>Муниципальное казенное образовательное учреждение Озерская средняя общеобразовательная школа</t>
  </si>
  <si>
    <t>Муниципальное казенное образовательное учреждение Карганская средняя общеобразовательная школа</t>
  </si>
  <si>
    <t>Муниципальное казенное образовательное учреждение Кольцовская средняя общеобразовательная школа</t>
  </si>
  <si>
    <t>Муниципальное казенное образовательное учреждение Верх-Каргатская средняя общеобразовательная школа</t>
  </si>
  <si>
    <t>Муниципальное казенное образовательное учреждение Алабугинская основная общеобразовательная школа</t>
  </si>
  <si>
    <t>Муниципальное казенное образовательное учреждение Аткульская основная общеобразовательная школа</t>
  </si>
  <si>
    <t>Муниципальное казенное образовательное учреждение Безлюднинская основная общеобразовательная школа</t>
  </si>
  <si>
    <t>Муниципальное казенное образовательное учреждение Иванкинская основная общеобразовательная школа</t>
  </si>
  <si>
    <t>Муниципальное казенное образовательное учреждение Петровская основная общеобразовательная школа</t>
  </si>
  <si>
    <t>Муниципальное казенное образовательное учреждение Филинская основная общеобразовательная школа</t>
  </si>
  <si>
    <t>муниципальное казенное общеобразовательное учреждение Хаповская основная общеобразовательная школа</t>
  </si>
  <si>
    <t>Муниципальное казенное общеобразовательное учреждение Северного района Новосибирской области Коб-Кордоновская основная школа</t>
  </si>
  <si>
    <t>муниципальное казённое учреждение «Управление образованием Баганского района»</t>
  </si>
  <si>
    <t>Государственное бюджетное общеобразовательное учреждение Новосибирской области казачья кадетская школа-интернат "Казачий кадетский корпус имени Героя Российской Федерации Олега Куянова"</t>
  </si>
  <si>
    <t>муниципальное бюджетное общеобразовательное учреждение гимназия №1 имени Героя Советского Союза В.Н. Тимонова Карасукского района Новосибирской области</t>
  </si>
  <si>
    <t>муниципальное казенное учреждение "Управление образования Карасукского района" Новосибирской области</t>
  </si>
  <si>
    <t>муниципальное казенное общеобразовательное учреждение Краснозерского района Новосибирской области  Гербаевская основная общеобразовательная школа</t>
  </si>
  <si>
    <t>В т.ч. повышенный уровень</t>
  </si>
  <si>
    <t>Форма ШЭ2015-02/3-вспомогательная-9 класс</t>
  </si>
  <si>
    <t>Форма ШЭ2015-02/3-вспомогательная-10 класс</t>
  </si>
  <si>
    <t>Форма ШЭ2015-02/3-вспомогательная-11 класс</t>
  </si>
  <si>
    <t>Укажите код образования!</t>
  </si>
  <si>
    <t>ФИО руководителя</t>
  </si>
  <si>
    <t>должность руководителя</t>
  </si>
  <si>
    <t>МП</t>
  </si>
  <si>
    <t>подпись руководителя</t>
  </si>
  <si>
    <t>Победители, набравшие максимальный балл</t>
  </si>
  <si>
    <t>Образовательные организации - ВСЕГО в районе</t>
  </si>
  <si>
    <t>Образовательные организации - участники</t>
  </si>
  <si>
    <t>Код ОО</t>
  </si>
  <si>
    <t>Наименование ОО</t>
  </si>
  <si>
    <t>Всего обучающихся</t>
  </si>
  <si>
    <t>В т.ч. Спецклассы</t>
  </si>
  <si>
    <t>Кол-во обучающихся</t>
  </si>
  <si>
    <t>Кол-во обучающихся в спецклассах</t>
  </si>
  <si>
    <t>Китайский язык</t>
  </si>
  <si>
    <t>Испанский язык</t>
  </si>
  <si>
    <t>Итальянский язык</t>
  </si>
  <si>
    <t>Укажите код ОО!</t>
  </si>
  <si>
    <t>Муниципальное бюджетное общеобразовательное учреждение Тогучинского района  Березиковская средняя  школа</t>
  </si>
  <si>
    <t>Муниципальное казённое общеобразовательное учреждение Тогучинского района  Борцовская средняя  школа</t>
  </si>
  <si>
    <t>Муниципальное бюджетное общеобразовательное учреждение Тогучинского района  Буготакская средняя  школа</t>
  </si>
  <si>
    <t>Муниципальное казённое общеобразовательное учреждение Тогучинского района Владимировская средняя  школа</t>
  </si>
  <si>
    <t>Муниципальное казённое общеобразовательное учреждение Тогучинского района  Дергоусовская средняя школа</t>
  </si>
  <si>
    <t>Муниципальное казённое общеобразовательное учреждение Тогучинского района  Долговская средняя  школа</t>
  </si>
  <si>
    <t>Муниципальное бюджетное общеобразовательное учреждение Тогучинского района   Завьяловская средняя  школа</t>
  </si>
  <si>
    <t>Муниципальное казённое общеобразовательное учреждение Тогучинского района  Зареченская средняя  школа</t>
  </si>
  <si>
    <t>Муниципальное бюджетное общеобразовательное учреждение Тогучинского района  Киикская средняя  школа</t>
  </si>
  <si>
    <t>Муниципальное казённое общеобразовательное учреждение Тогучинского района Ключевская средняя  школа</t>
  </si>
  <si>
    <t>Муниципальное бюджетное общеобразовательное учреждение Тогучинского района Коуракская средняя  школа им. А.Я. Михайлова</t>
  </si>
  <si>
    <t>Муниципальное казённое общеобразовательное учреждение Тогучинского района  Кудринская средняя  школа</t>
  </si>
  <si>
    <t>Муниципальное казённое общеобразовательное учреждение Тогучинского района  Лебедевская средняя  школа</t>
  </si>
  <si>
    <t>Муниципальное бюджетное общеобразовательное учреждение Тогучинского района  Лекарственновская средняя  школа</t>
  </si>
  <si>
    <t>Муниципальное казённое общеобразовательное учреждение Тогучинского района  Пойменная средняя  школа</t>
  </si>
  <si>
    <t>Муниципальное бюджетное общеобразовательное учреждение Тогучинского района Репьевская средняя  школа</t>
  </si>
  <si>
    <t>Муниципальное казённое общеобразовательное учреждение Тогучинского района  Степногутовская средняя  школа</t>
  </si>
  <si>
    <t>Муниципальное казённое общеобразовательное учреждение Тогучинского района  Сурковская средняя  школа</t>
  </si>
  <si>
    <t>Муниципальное бюджетное общеобразовательное учреждение Тогучинского района Тогучинская средняя  школа № 1</t>
  </si>
  <si>
    <t>Муниципальное бюджетное общеобразовательное учреждение Тогучинского района Тогучинская средняя  школа № 2 им. В.Л. Комарова</t>
  </si>
  <si>
    <t>Муниципальное бюджетное общеобразовательное учреждение Тогучинского района "Тогучинская средняя  школа № 3"</t>
  </si>
  <si>
    <t>Муниципальное казённое общеобразовательное учреждение Тогучинского района Тогучинская средняя  школа № 4</t>
  </si>
  <si>
    <t>Муниципальное бюджетное общеобразовательное учреждение Тогучинского района Тогучинская средняя  школа № 5</t>
  </si>
  <si>
    <t>Муниципальное казённое общеобразовательное учреждение Тогучинского района Усть-Каменская средняя  школа</t>
  </si>
  <si>
    <t>Муниципальное казённое общеобразовательное учреждение Тогучинского района Чемская средняя  школа</t>
  </si>
  <si>
    <t>Муниципальное казённое общеобразовательное учреждение Тогучинского района Шахтинская средняя  школа</t>
  </si>
  <si>
    <t>Муниципальное казённое общеобразовательное учреждение Тогучинского района    Юртовская средняя  школа</t>
  </si>
  <si>
    <t>Муниципальное казённое общеобразовательное учреждение Тогучинского района    Янченковская средняя  школа</t>
  </si>
  <si>
    <t>Муниципальное казённое общеобразовательное учреждение Тогучинского района Златоустовская основная  школа</t>
  </si>
  <si>
    <t>Муниципальное казённое общеобразовательное учреждение Тогучинского района Мирновская основная  школа</t>
  </si>
  <si>
    <t>Муниципальное казенное общеобразовательное учреждение Северного района Новосибирской области Чувашинская основная школа</t>
  </si>
  <si>
    <t>Муниципальное казенное общеобразовательное учреждение Северного района Новосибирской области Останинская основная школа</t>
  </si>
  <si>
    <t>Муниципальное казенное общеобразовательное учреждение Северного района Новосибирской области Чебаковская основная школа</t>
  </si>
  <si>
    <t>Муниципальное казенное общеобразовательное учреждение Северного района Новосибирской области Остяцкая основная школа</t>
  </si>
  <si>
    <t>Муниципальное казенное общеобразовательное учреждение Северного района Новосибирской области  Витинская основная школа</t>
  </si>
  <si>
    <t>Муниципальное казенное общеобразовательное учреждение Северного района Новосибирской области Федоровская основная школа</t>
  </si>
  <si>
    <t>Муниципальное казенное общеобразовательное учреждение Северного района Новосибирской области Бергульская основная школа</t>
  </si>
  <si>
    <t>Муниципальное казенное общеобразовательное учреждение Северного района Новосибирской области Гражданцевская средняя школа</t>
  </si>
  <si>
    <t>Муниципальное казенное общеобразовательное учреждение Северного района Новосибирской области "Биазинская школа-интернат"</t>
  </si>
  <si>
    <t>Муниципальное казенное общеобразовательное учреждение Северного района Новосибирской области Северная средняя школа</t>
  </si>
  <si>
    <t>Муниципальное казенное общеобразовательное учреждение Северного района Новосибирской области Новотроицкая основная школа</t>
  </si>
  <si>
    <t>Муниципальное бюджетное общеобразовательное учреждение города Новосибирска «Гимназия № 1»</t>
  </si>
  <si>
    <t>Муниципальное бюджетное общеобразовательное учреждение города Новосибирска «Лицей № 130 имени академика М. А.  Лаврентьева»</t>
  </si>
  <si>
    <t>муниципальное автономное общеобразовательное учреждение города Новосибирска «Гимназия № 7 «Сибирская»</t>
  </si>
  <si>
    <t>Муниципальное казенное общеобразовательное учреждение «Станционно-Ояшинская средняя общеобразовательная школа» Мошковского района</t>
  </si>
  <si>
    <t>частное общеобразовательное учреждение «Православная гимназия во имя Преподобного Сергия Радонежского»</t>
  </si>
  <si>
    <t>Муниципальное бюджетное общеобразовательное учреждение «Мошковская средняя общеобразовательная школа №1» Мошковского района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</si>
  <si>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№2 «Спектр»</t>
  </si>
  <si>
    <t>муниципальное автономное общеобразовательное учреждение города Новосибирска «Образовательный центр - гимназия № 6 «Горностай»</t>
  </si>
  <si>
    <t>Муниципальное автономное  общеобразовательное учреждение Новосибирского района Новосибирской области - лицей № 13 п. Краснообск</t>
  </si>
  <si>
    <t>муниципальное автономное общеобразовательное учреждение города Новосибирска «Вторая Новосибирская гимназия»</t>
  </si>
  <si>
    <t>Муниципальное бюджетное общеобразовательное учреждение города Новосибирска «Гимназия № 3 в Академгородке»</t>
  </si>
  <si>
    <t>муниципальное бюджетное общеобразовательное учреждение - лицей г. Татарска</t>
  </si>
  <si>
    <t>муниципальное автономное общеобразовательное учреждение «Лицей № 9»</t>
  </si>
  <si>
    <t xml:space="preserve">муниципальное бюджетное общеобразовательное учреждение города Новосибирска «Кадетская школа-интернат «Сибирский Кадетский Корпус» </t>
  </si>
  <si>
    <t>муниципальное бюджетное общеобразовательное учреждение города Новосибирска «Средняя общеобразовательная школа № 120»</t>
  </si>
  <si>
    <t>муниципальное автономное общеобразовательное учреждение города Новосибирска «Гимназия № 12»</t>
  </si>
  <si>
    <t>Муниципальное бюджетное общеобразовательное учреждение города Новосибирска «Гимназия № 4»</t>
  </si>
  <si>
    <t>муниципальное автономное общеобразовательное учреждение города Новосибирска «Гимназия №11 «Гармония»</t>
  </si>
  <si>
    <t>Муниципальное бюджетное общеобразовательное учреждение города Новосибирска «Средняя общеобразовательная школа № 119»</t>
  </si>
  <si>
    <t xml:space="preserve">муниципальное казенное общеобразовательное учреждение Ордынского района Новосибирской области - Вагайцевская средняя общеобразовательная школа  имени Н.Н. Медведева </t>
  </si>
  <si>
    <t>муниципальное бюджетное общеобразовательное учреждение  города Новосибирска «Средняя общеобразовательная школа № 162 с углубленным изучением французского языка»</t>
  </si>
  <si>
    <t>муниципальное бюджетное общеобразовательное учреждение города Новосибирска «Средняя общеобразовательная школа № 54 с углубленным изучением предметов социально-гуманитарного цикла»</t>
  </si>
  <si>
    <t>муниципальное бюджетное общеобразовательное учреждение города Новосибирска «Гимназия № 13»</t>
  </si>
  <si>
    <t>муниципальное бюджетное общеобразовательное учреждение города Новосибирска «Средняя общеобразовательная школа № 137 с углубленным изучением иностранных языков»</t>
  </si>
  <si>
    <t>муниципальное бюджетное общеобразовательное учреждение города Новосибирска «Средняя общеобразовательная школа № 141 с углубленным изучением математики»</t>
  </si>
  <si>
    <t xml:space="preserve">Муниципальное казенное общеобразовательное учреждение Ярковская средняя общеобразовательная школа имени Романова Кронида Григорьевича 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</si>
  <si>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</si>
  <si>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Маслянинская средняя общеобразовательная школа №1 Маслянинского района Новосибирской области</t>
  </si>
  <si>
    <t>Муниципальное казенное общеобразовательное учреждение Здвинская средняя общеобразовательная школа №1</t>
  </si>
  <si>
    <t xml:space="preserve">Муниципальное казенное общеобразовательное учреждение средняя общеобразовательная школа №5 г.Черепанова </t>
  </si>
  <si>
    <t>муниципальное бюджетное общеобразовательное учреждение города Новосибирска «Средняя общеобразовательная школа № 65»</t>
  </si>
  <si>
    <t>муниципальное автономное общеобразовательное учреждение «Лицей №7»</t>
  </si>
  <si>
    <t>муниципальное бюджетное общеобразовательное учреждение Тогучинского района «Горновская средняя школа»</t>
  </si>
  <si>
    <t>муниципальное бюджетное общеобразовательное учреждение города Новосибирска «Инженерный лицей Новосибирского государственного технического университета»</t>
  </si>
  <si>
    <t>муниципальное бюджетное общеобразовательное учреждение города Новосибирска «Лицей Информационных Технологий»</t>
  </si>
  <si>
    <t xml:space="preserve">муниципальное автономное общеобразовательное учреждение города Новосибирска «Гимназия № 10» </t>
  </si>
  <si>
    <t>муниципальное бюджетное общеобразовательное учреждение города Новосибирска «Средняя общеобразовательная школа №202»</t>
  </si>
  <si>
    <t>Муниципальное бюджетное общеобразовательное учреждение города Новосибирска «Лицей № 200»</t>
  </si>
  <si>
    <t>муниципальное бюджетное общеобразовательное учреждение города Новосибирска «Средняя общеобразовательная школа № 24»</t>
  </si>
  <si>
    <t>Муниципальное бюджетное общеобразовательное учреждение города Новосибирска «Экономический лицей»</t>
  </si>
  <si>
    <t>Муниципальное бюджетное общеобразовательное учреждение «Средняя общеобразовательная школа № 207»</t>
  </si>
  <si>
    <t>муниципальное бюджетное общеобразовательное учреждение города Новосибирска «Гимназия №16 «Французская»</t>
  </si>
  <si>
    <t>Муниципальное казённое общеобразовательное учреждение Болотнинского района Новосибирской области Корниловская средняя общеобразовательная школа имени И.А. Дасько</t>
  </si>
  <si>
    <t>муниципальное бюджетное общеобразовательное учреждение города Новосибирска «Лицей № 22 «Надежда Сибири»</t>
  </si>
  <si>
    <t>Муниципальное бюджетное общеобразовательное учреждение Новосибирского района Новосибирской области Краснообская средняя общеобразовательная школа № 1 с углубленным изучением отдельных предметов</t>
  </si>
  <si>
    <t>муниципальное бюджетное общеобразовательное учреждение города Новосибирска «Гимназия № 9 имени Героя Российской Федерации Немыткина Михаила Юрьевича»</t>
  </si>
  <si>
    <t>муниципальное бюджетное общеобразовательное учреждение города Новосибирска «Средняя общеобразовательная школа №192»</t>
  </si>
  <si>
    <t>муниципальное бюджетное общеобразовательное учреждение города Новосибирска «Гимназия № 14 «Университетская»</t>
  </si>
  <si>
    <t>Муниципальное бюджетное общеобразовательное учреждение «Средняя общеобразовательная школа №13»</t>
  </si>
  <si>
    <t>муниципальное бюджетное общеобразовательное учреждение города Новосибирска «Средняя общеобразовательная школа № 99 с углубленным изучением предметов художественно-эстетического цикла»</t>
  </si>
  <si>
    <t>муниципальное бюджетное общеобразовательное учреждение города Новосибирска «Средняя общеобразовательная школа № 36»</t>
  </si>
  <si>
    <t>муниципальное бюджетное общеобразовательное учреждение города Новосибирска «Средняя общеобразовательная школа №85 «Журавушка»</t>
  </si>
  <si>
    <t>муниципальное бюджетное общеобразовательное учреждение города Новосибирска «Средняя общеобразовательная школа № 168 с углубленным изучением предметов художественно-эстетического цикла»</t>
  </si>
  <si>
    <t>Негосударственное общеобразовательное учреждение «Православная Гимназия во имя преподобного Серафима Саровского»</t>
  </si>
  <si>
    <t>муниципальное автономное общеобразовательное учреждение города Новосибирска «Средняя общеобразовательная школа «Диалог» с углубленным изучением английского языка</t>
  </si>
  <si>
    <t>частное общеобразовательное учреждение «Православная гимназия во имя святых равноапостольных Кирилла и Мефодия»</t>
  </si>
  <si>
    <t>Муниципальное казённое общеобразовательное учреждение Ивановская средняя общеобразовательная школа имени Героя Советского Союза Николая Гавриловича Шепелева</t>
  </si>
  <si>
    <t>муниципальное бюджетное общеобразовательное учреждение города Новосибирска «Средняя общеобразовательная школа № 32»</t>
  </si>
  <si>
    <t>муниципальное бюджетное общеобразовательное учреждение города Новосибирска «Лицей № 185»</t>
  </si>
  <si>
    <t>муниципальное бюджетное общеобразовательное учреждение города Новосибирска «Средняя общеобразовательная школа №206»</t>
  </si>
  <si>
    <t>Муниципальное бюджетное общеобразовательное учреждение города Новосибирска «Средняя общеобразовательная школа № 56»</t>
  </si>
  <si>
    <t>муниципальное бюджетное общеобразовательное учреждение города Новосибирска «Новосибирская классическая гимназия № 17»</t>
  </si>
  <si>
    <t>Муниципальное бюджетное общеобразовательное учреждение Куйбышевского района «Средняя общеобразовательная школа № 6»</t>
  </si>
  <si>
    <t>Общеобразовательная Автономная некоммерческая организация «Средняя общеобразовательная школа «Веритас»</t>
  </si>
  <si>
    <t>«Средняя общеобразовательная школа № 170»</t>
  </si>
  <si>
    <t>муниципальное бюджетное общеобразовательное учреждение города Новосибирска «Средняя общеобразовательная школа № 170»</t>
  </si>
  <si>
    <t>Муниципальное автономное общеобразовательное учреждение «Экономический лицей»</t>
  </si>
  <si>
    <t>Частное общеобразовательное учреждение школа «Таланъ»</t>
  </si>
  <si>
    <t>Муниципальное бюджетное общеобразовательное учреждение города Новосибирска «Средняя общеобразовательная школа № 131»</t>
  </si>
  <si>
    <t>муниципальное бюджетное общеобразовательное учреждение города Новосибирска «Средняя общеобразовательная школа №186»</t>
  </si>
  <si>
    <t>муниципальное бюджетное общеобразовательное учреждение «Биотехнологический лицей № 21»</t>
  </si>
  <si>
    <t>муниципальное бюджетное общеобразовательное учреждение города Новосибирска «Лицей № 159»</t>
  </si>
  <si>
    <t>Муниципальное бюджетное общеобразовательное учреждение Куйбышевского района «Средняя общеобразовательная школа № 3»</t>
  </si>
  <si>
    <t>Муниципальное бюджетное общеобразовательное учреждение Куйбышевского района «Средняя общеобразовательная школа № 10»</t>
  </si>
  <si>
    <t>Муниципальное казенное общеобразовательное учреждение «Средняя общеобразовательная школа д. Бурмистрово им. В.С. Чумака» Искитимского района Новосибирской области</t>
  </si>
  <si>
    <t>4-6 класс</t>
  </si>
  <si>
    <t>Всего 4-6 спецкласс</t>
  </si>
  <si>
    <t>Всего 4-6</t>
  </si>
  <si>
    <t>4 класс</t>
  </si>
  <si>
    <t>Всего обучающихся 4-6 спецкласс</t>
  </si>
  <si>
    <t>Всего обучающихся 4-11 спецкласс</t>
  </si>
  <si>
    <t>Всего обучающихся 4-6</t>
  </si>
  <si>
    <t>Всего обучающихся 4-11</t>
  </si>
  <si>
    <t>Обучающиеся 4-11 класс</t>
  </si>
  <si>
    <t>Обучающиеся 4-11 класса - спецклассы</t>
  </si>
  <si>
    <t>Победители 4-11 класс</t>
  </si>
  <si>
    <t>Победители 4-11 класс - набравшие максимальное кол-во баллов</t>
  </si>
  <si>
    <t>Призеры 4-11 класс</t>
  </si>
  <si>
    <t>Участие 4-11 класс</t>
  </si>
  <si>
    <t>Успешность (квота) 4-11 класс</t>
  </si>
  <si>
    <t>1 ступень (4-6 класс)</t>
  </si>
  <si>
    <t>Среднее значенияе 4-6</t>
  </si>
  <si>
    <t>Муниципальное бюджетное общеобразовательное учреждение Студёновская средняя общеобразовательная школа Карасукского района Новосибирской области</t>
  </si>
  <si>
    <t>муниципальное бюджетное образовательное учреждение  города Новосибирска "Лицей №28"</t>
  </si>
  <si>
    <t>Муниципальное бюджетное  общеобразовательное учреждение города Новосибирска "Средняя общеобразовательная школа №146"</t>
  </si>
  <si>
    <t>муниципальное бюджетное общеобразовательное учреждение города Новосибирска  «Средняя общеобразовательная школа № 4 с углублённым изучением предметов гуманитарного цикла - образовательный центр»</t>
  </si>
  <si>
    <t>Муниципальное бюджетное образовательное учреждение «Боярская средняя общеобразовательная школа»</t>
  </si>
  <si>
    <t>Муниципальное бюджетное образовательное учреждение «Вьюнская средняя общеобразовательная школа»</t>
  </si>
  <si>
    <t>Муниципальное бюджетное образовательное учреждение «Колыванская средняя общеобразовательная школа №1»</t>
  </si>
  <si>
    <t>Форма ШЭ2017</t>
  </si>
  <si>
    <t>Форма ШЭ2017-01</t>
  </si>
  <si>
    <t>Форма ШЭ2017-02/1</t>
  </si>
  <si>
    <t>конец формы ШЭ2017-02/1</t>
  </si>
  <si>
    <t>Форма ШЭ2017-02/2</t>
  </si>
  <si>
    <t>конец формы ШЭ2017-02/2</t>
  </si>
  <si>
    <t>Форма ШЭ2017-02/3</t>
  </si>
  <si>
    <t>конец формы ШЭ2017-02/3</t>
  </si>
  <si>
    <t>Муниципальное казенное учреждение "Управление образования Купинского района"</t>
  </si>
  <si>
    <t>Муниципальное казённое общеобразовательное учреждение Коченевская средняя общеобразовательная школа № 1 имени героя Советского Союза Аргунова Николая Филипповича</t>
  </si>
  <si>
    <t>Муниципальное казённое образовательное учреждение Черновская средняя общеобразовательная школа</t>
  </si>
  <si>
    <t>Муниципальное казенное образовательное учреждение "Дубровинская средняя общеобразовательная школа" Мошковского района</t>
  </si>
  <si>
    <t>Государственное бюджетное образовательное учреждение Новосибирской области cсредняя общеобразовательная школа "Областной центр образования"</t>
  </si>
  <si>
    <t>муниципальное казенное общеобразовательное учреждение  Ордынского района Новосибирской области - Красноярская  средняя общеобразовательная школа имени Героя Советского Союза Г.М.Ивлева</t>
  </si>
  <si>
    <t>Муниципальное казенное специальное (коррекционное) образовательное учреждение Ордынского района Новосибирской области для обучающихся, воспитанников с ограниченными возможностями здоровья- Верх-Ирменская специальная (коррекционная) общеобразовательная школа</t>
  </si>
  <si>
    <t>Муниципальное казённое образовательное учреждение Сузунского района "Битковская средняя общеобразовательная школа"</t>
  </si>
  <si>
    <t>Муниципальное казённое образовательное учреждение Сузунского района "Бобровская средняя общеобразовательная школа"</t>
  </si>
  <si>
    <t>Муниципальное казённое образовательное учреждение Сузунского района "Болтовская средняя общеобразовательная школа"</t>
  </si>
  <si>
    <t>Муниципальное казённое образовательное учреждение Сузунского района "Верх-Сузунская средняя общеобразовательная школа"</t>
  </si>
  <si>
    <t>Муниципальное казённое образовательное учреждение Сузунского района "Заковряжинская средняя общеобразовательная школа"</t>
  </si>
  <si>
    <t>Муниципальное казённое образовательное учреждение Сузунского района "Каргаполовская средняя общеобразовательная школа"</t>
  </si>
  <si>
    <t>Муниципальное казённое образовательное учреждение Сузунского района"Ключиковская средняя общеобразовательная школа"</t>
  </si>
  <si>
    <t>Муниципальное казённое образовательное учреждение Сузунского района"Малышевская средняя общеобразовательная школа"</t>
  </si>
  <si>
    <t>Муниципальное казённое образовательное учреждение Сузунского района"Маюровская средняя общеобразовательная школа"</t>
  </si>
  <si>
    <t>Муниципальное казённое образовательное учреждение Сузунского района "Меретская средняя общеобразовательная школа"</t>
  </si>
  <si>
    <t>Муниципальное казённое образовательное учреждение Сузунского района"Мышланская средняя общеобразовательная школа"</t>
  </si>
  <si>
    <t>Муниципальное казённое образовательное учреждение Сузунского района"Шайдуровская средняя общеобразовательная школа"</t>
  </si>
  <si>
    <t>Муниципальное казённое образовательное учреждение Сузунского района "Шарчинская средняя общеобразовательная школа"</t>
  </si>
  <si>
    <t>Муниципальное казённое образовательное учреждение Сузунского района "Шипуновская средняя общеобразовательная школа"</t>
  </si>
  <si>
    <t>Муниципальное казённое образовательное учреждение Сузунского района"Сузунская средняя общеобразовательная школа № 1"</t>
  </si>
  <si>
    <t>Муниципальное казённое образовательное учреждение Сузунского района"Сузунская средняя общеобразовательная школа № 2"</t>
  </si>
  <si>
    <t>Муниципальное казённое образовательное учреждение Сузунского района"Сузунская средняя общеобразовательная школа № 301"</t>
  </si>
  <si>
    <t>Муниципальное казённое образовательное учреждение Сузунского района "Сузунская  открытая  (сменная) общеобразовательная  школа"</t>
  </si>
  <si>
    <t>Муниципальное бюджетное общеобразовательное учреждение города Новосибирска "Средняя общеобразовательная школа № 41"</t>
  </si>
  <si>
    <t>муниципальное бюджетное общеобразовательное учреждение города Новосибирска "Средняя общеобразовательная школа № 47 имени Михина Михаила Филипповича"</t>
  </si>
  <si>
    <t>Муниципальное бюджетное общеобразовательное учреждение города Новосибирска "Средняя общеобразовательная школа № 49"</t>
  </si>
  <si>
    <t>Муниципальное бюджетное общеобразовательное учреждение города Новосибирска "Средняя общеобразовательная школа № 63 с углубленным изучением английского языка"</t>
  </si>
  <si>
    <t>Муниципальное бюджетное общеобразовательное учреждение города Новосибирска "Средняя общеобразовательная школа № 64"</t>
  </si>
  <si>
    <t>Муниципальное бюджетное общеобразовательное учреждение города Новосибирска "Средняя общеобразовательная школа № 91"</t>
  </si>
  <si>
    <t>Муниципальное бюджетное общеобразовательное учреждение города Новосибирска "Средняя общеобразовательная школа № 108"</t>
  </si>
  <si>
    <t>Муниципальное бюджетное общеобразовательное учреждение города Новосибирска "Средняя общеобразовательная школа № 109"</t>
  </si>
  <si>
    <t>Муниципальное бюджетное общеобразовательное учреждение города Новосибирска "Средняя общеобразовательная школа № 128"</t>
  </si>
  <si>
    <t>Муниципальное бюджетное общеобразовательное учреждение города Новосибирска "Средняя общеобразовательная школа № 134"</t>
  </si>
  <si>
    <t>Муниципальное бюджетное общеобразовательное учреждение города Новосибирска "Средняя общеобразовательная школа № 135"</t>
  </si>
  <si>
    <t>Муниципальное бюджетное общеобразовательное учреждение города Новосибирска  "Средняя общеобразовательная школа № 182 с углубленным изучением литературы и математики 46-го гвардейского Таманского Краснознамённого ордена Суворова III степени женского авиа"</t>
  </si>
  <si>
    <t>Муниципальное бюджетное общеобразовательное учреждение города Новосибирска "Средняя общеобразовательная школа №183 с углублённым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</si>
  <si>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"Средняя общеобразовательная школа № 196"</t>
  </si>
  <si>
    <t>Муниципальное бюджетное общеобразовательное учреждение города Новосибирска "Средняя общеобразовательная школа № 198"</t>
  </si>
  <si>
    <t>Муниципальное бюджетное общеобразовательное учреждение  города Новосибирска "Вечерняя (сменная) школа № 24"</t>
  </si>
  <si>
    <t>муниципальное бюджетное общеобразовательное учреждение города Новосибирска "Технический лицей при Сибирской государственной геодезической академии"</t>
  </si>
  <si>
    <t>Муниципальное бюджетное общеобразовательное учреждение города Новосибирска "Средняя общеобразовательная школа № 15"</t>
  </si>
  <si>
    <t>Муниципальное бюджетное общеобразовательное учреждение города Новосибирска "Средняя общеобразовательная школа № 20"</t>
  </si>
  <si>
    <t>Муниципальное бюджетное общеобразовательное учреждение города Новосибирска "Средняя общеобразовательная школа № 27"</t>
  </si>
  <si>
    <t>Муниципальное бюджетное общеобразовательное учреждение города Новосибирска "Средняя общеобразовательная школа № 45"</t>
  </si>
  <si>
    <t>Муниципальное бюджетное общеобразовательное учреждение города Новосибирска "Средняя общеобразовательная школа № 48"</t>
  </si>
  <si>
    <t>Муниципальное бюджетное общеобразовательное учреждение города Новосибирска "Средняя общеобразовательная школа № 50"</t>
  </si>
  <si>
    <t>муниципальное казенное общеобразовательное учреждение города Новосибирска "Средняя общеобразовательная школа № 66"</t>
  </si>
  <si>
    <t>муниципальное бюджетное общеобразовательное учреждение города Новосибирска "Средняя общеобразовательная школа № 67"</t>
  </si>
  <si>
    <t>муниципальное бюджетное общеобразовательное учреждение города Новосибирска "Средняя общеобразовательная школа № 69"</t>
  </si>
  <si>
    <t>муниципальное бюджетное общеобразовательное учреждение города Новосибирска "Средняя общеобразовательная школа № 73"</t>
  </si>
  <si>
    <t>муниципальное бюджетное общеобразовательное учреждение города Новосибирска "Средняя общеобразовательная школа № 86"</t>
  </si>
  <si>
    <t>муниципальное бюджетное общеобразовательное учреждение города Новосибирска "Основная общеобразовательная школа № 89"</t>
  </si>
  <si>
    <t>муниципальное бюджетное общеобразовательное учреждение города Новосибирска "Средняя общеобразовательная школа № 90 с углубленным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</si>
  <si>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"Средняя общеобразовательная школа № 92"</t>
  </si>
  <si>
    <t>муниципальное бюджетное общеобразовательное учреждение города Новосибирска "Средняя общеобразовательная школа № 94"</t>
  </si>
  <si>
    <t>муниципальное бюджетное общеобразовательное учреждение города Новосибирска "Средняя общеобразовательная школа № 129"</t>
  </si>
  <si>
    <t>Муниципальное бюджетное общеобразовательное учреждение города Новосибирска "Лицей № 136"</t>
  </si>
  <si>
    <t>Муниципальное бюджетное общеобразовательное учреждение города Новосибирска "Средняя общеобразовательная школа № 138"</t>
  </si>
  <si>
    <t>Муниципальное бюджетное общеобразовательное учреждение города Новосибирска "Средняя общеобразовательная школа № 160"</t>
  </si>
  <si>
    <t>муниципальное бюджетное общеобразовательное учреждение города Новосибирска "Средняя общеобразовательная школа № 175"</t>
  </si>
  <si>
    <t>муниципальное бюджетное общеобразовательное учреждение города Новосибирска "Средняя общеобразовательная школа № 187"</t>
  </si>
  <si>
    <t>Муниципальное бюджетное общеобразовательное учреждение города Новосибирска "Средняя общеобразовательная школа № 188"</t>
  </si>
  <si>
    <t>Муниципальное бюджетное общеобразовательное учреждение города Новосибирска "Средняя общеобразовательная школа № 191"</t>
  </si>
  <si>
    <t>Муниципальное бюджетное оздоровительное общеобразовательное учреждение санаторного типа для детей, нуждающихся в длительном лечении, города Новосибирска "Санаторная школа-интернат №133"</t>
  </si>
  <si>
    <t>Муниципальное бюджетное  вечернее (сменное) общеобразовательное учреждение города Новосибирска "Вечерняя (сменная) общеобразовательная школа № 10"</t>
  </si>
  <si>
    <t>Муниципальное бюджетное общеобразовательное учреждение города Новосибирска "Средняя общеобразовательная школа № 210"</t>
  </si>
  <si>
    <t>Негосударственное образовательное учреждение среднего (полного)  общего образования  "Образовательный комплекс школа-сад "Наша Школа"</t>
  </si>
  <si>
    <t>Муниципальное бюджетное общеобразовательное учреждение города Новосибирска "Гимназия №8"</t>
  </si>
  <si>
    <t>Муниципальное бюджетное общеобразовательное учреждение города Новосибирска"Средняя общеобразовательная школа № 117"</t>
  </si>
  <si>
    <t>Муниципальная бюджетная общеобразовательная школа-интернат  города Новосибирска"Технический лицей-интернат № 128"</t>
  </si>
  <si>
    <t>Муниципальное бюджетное общеобразовательное учреждение города Новосибирска"Средняя общеобразовательная школа №142"</t>
  </si>
  <si>
    <t>Муниципальное бюджетное общеобразовательное учреждение города Новосибирска "Средняя общеобразовательная школа №144"</t>
  </si>
  <si>
    <t>Муниципальное бюджетное общеобразовательное учреждение города Новосибирска "Средняя общеобразовательная школа №145"</t>
  </si>
  <si>
    <t>Муниципальное бюджетное общеобразовательное  учреждение города Новосибирска "Средняя общеобразовательная школа №147"</t>
  </si>
  <si>
    <t>Муниципальное бюджетное общеобразовательное учреждение города Новосибирска "Средняя общеобразовательная школа № 29 с углубленным изучением истории и обществознания"</t>
  </si>
  <si>
    <t>Муниципальное бюджетное общеобразовательное учреждение города Новосибирска "Средняя общеобразовательная школа "Перспектива"</t>
  </si>
  <si>
    <t>Муниципальное казенное общеобразовательное учреждение "Средняя общеобразовательная школа п. Агролес"Искитимского района Новосибирской области</t>
  </si>
  <si>
    <t>Муниципальное казенное общеобразовательное учреждение "Средняя общеобразовательная школа п. Керамкомбинат"Искитимского района Новосибирской области</t>
  </si>
  <si>
    <t>Муниципальное казенное общеобразовательное учреждение "Гимназия №1 Искитимского района"   Новосибирской области</t>
  </si>
  <si>
    <t>Муниципальное казенное общеобразовательное учреждение "Средняя общеобразовательная школа №1 р. п. Линёво имени Ф.И. Кулиша" Искитимского района Новосибирской области</t>
  </si>
  <si>
    <t>Муниципальное казенное общеобразовательное учреждение "Средняя общеобразовательная школа №4 р. п. Линёво" Искитимского района Новосибирской области</t>
  </si>
  <si>
    <t>Муниципальное казенное общеобразовательное учреждение "Средняя общеобразовательная школа №3 р.п. Линёво" Искитимского района Новосибирской области</t>
  </si>
  <si>
    <t>Муниципальное казенное общеобразовательное учреждение "Вечерняя (сменная) общеобразовательная школа Искитимского района" Новосибирской области</t>
  </si>
  <si>
    <t>Муниципальное казенное общеобразовательное учреждение "Средняя общеобразовательная школа п. Листвянский" Искитимского района Новосибирской области</t>
  </si>
  <si>
    <t>Муниципальное казенное общеобразовательное учреждение "Средняя общеобразовательная школа п. Чернореченский"Искитимского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</si>
  <si>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Белово"Искитимского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</si>
  <si>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Быстровка" 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</si>
  <si>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Легостаево" 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</si>
  <si>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Преображенка" 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</si>
  <si>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Сосновка"Искитимского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</si>
  <si>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Старый Искитим" Искитимского района Новосибирской области</t>
  </si>
  <si>
    <t>Муниципальное казенное общеобразовательное учреждение "Средняя общеобразовательная школа п. Степной им. Никифорова В.С." 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</si>
  <si>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Тальменка" 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</si>
  <si>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Улыбино" 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</si>
  <si>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Усть-Чем" Искитимского района Новосибирской области</t>
  </si>
  <si>
    <t>Муниципальное казенное общеобразовательное учреждение "Средняя общеобразовательная школа д. Шибково" Искитимского района Новосибирской области</t>
  </si>
  <si>
    <t>Муниципальное казенное общеобразовательное учреждение "Средняя общеобразовательная школа ст. Евсино" Искитимского района Новосибирской области</t>
  </si>
  <si>
    <t>Муниципальное казенное общеобразовательное учреждение "Средняя общеобразовательная школа п. Маяк"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</si>
  <si>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п. Александровский"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</si>
  <si>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п.  Алексеевский"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</si>
  <si>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п. Барабка"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</si>
  <si>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д. Горёвка"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</si>
  <si>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с. Елбаши"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</si>
  <si>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д. Калиновка"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</si>
  <si>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д. Китерня"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</si>
  <si>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с. Мосты"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</si>
  <si>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д. Михайловка"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</si>
  <si>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п. Рощинский"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</si>
  <si>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п. Рябчинка 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</si>
  <si>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п. Советский 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</si>
  <si>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с. Морозово 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</si>
  <si>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п. Первомайский" Искитимского района Новосибирской области</t>
  </si>
  <si>
    <t>Муниципальное казенное общеобразовательное учреждение "Основная общеобразовательная школа д. Ургун" Искитимского района Новосибирской области</t>
  </si>
  <si>
    <t>Муниципальное казенное общеобразовательное учреждение для обучающихся с отклонениями в развитии "Линёвская специальная (коррекционная) общеобразовательная школа-интернат VIII вида" Искитимского района Новосибирской области</t>
  </si>
  <si>
    <t>Муниципальное бюджетное  общеобразовательное учреждение Татарская вечерняя(сменная) общеобразовательная школа</t>
  </si>
  <si>
    <t>муниципальное казенное образовательное учреждение «Убинская вечерняя(сменная) общеобразовательная школа» Убинского района Новосибирской области</t>
  </si>
  <si>
    <t>Муниципальное бюджетное образовательное учреждение Красненская основная общеобразовательная школа</t>
  </si>
  <si>
    <t>Муниципальное казённое общеобразовательное учреждение- Черепановская специальная (коррекционная) школа-интернат для обучающихся, воспитанников с ограниченными возможностями здоровья</t>
  </si>
  <si>
    <t>Муниципальное казенное образовательное учреждение "Чистоозерная средняя общеобразовательная школа №1"</t>
  </si>
  <si>
    <t>Муниципальное бюджетное образовательное учреждение  "Средняя общеобразовательная школа №26" г.Оби Новосибирской области</t>
  </si>
  <si>
    <t>Муниципальное бюджетное вечернее (сменное) общеобразовательное учреждение города Новосибирска "Вечерняя (сменная) общеобразовательная школа № 26"</t>
  </si>
  <si>
    <t>Муниципальное казенное образовательное учреждение для детей оставшихся без попечения родителей, города Новосибирска "специальный (коррекционный детский дом для сирот и дите, оставшихся без попечения родителей с ограниченными возможностями здоровья № 9</t>
  </si>
  <si>
    <t>Муниципальное казенное общеобразовательное учреждение для детей дошкольного и младшего школьного возраста  города Новосибирска "Прогимназия № 2"</t>
  </si>
  <si>
    <t>Муниципальное бюджетное образовательное учреждение города Новосибирска "Средняя общеобразовательная школа № 105 имени Героя России Ивана Шелохвостова"</t>
  </si>
  <si>
    <t>муниципальное бюджетное общеобразовательное учреждение города Новосибирска средняя общеобразовательная школа № 26</t>
  </si>
  <si>
    <t>Муниципальное автономное общеобразовательное учреждение города Новосибирска"Средняя общеобразовательная школа № 211"</t>
  </si>
  <si>
    <t>Негосударственное общеобразовательное учреждение "Православная Гимназия во имя Святого равноапостольного князя Владимира"</t>
  </si>
  <si>
    <t>Муниципальное бюджетное общеобразовательное учреждение города Новосибирска "Средняя общеобразовательная школа №12 с углубленным изучением предметов естественнонаучного и математического циклов"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</si>
  <si>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начальная школа - детский сад № 60 VI, VIII вида «Сибирский лучик»</t>
  </si>
  <si>
    <t>Муниципальное казённое общеобразовательное учреждение Теренгульская средняя общеобразовательная школа</t>
  </si>
  <si>
    <t>Структурное подразделение Воскресенская основная общеобразовательная школа муниципального казённого общеобразовательного учреждения Мироновской средней общеобразовательной школы</t>
  </si>
  <si>
    <t>Муниципальное казенное общеобразовательное учреждение "Средняя общеобразовательная школа с. Гусельниково"Искитимского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</si>
  <si>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Новолокти " 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</si>
  <si>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Лебедёвка "Искитимского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</si>
  <si>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Завьялово "Искитимского района Новосибирской области</t>
  </si>
  <si>
    <t>Муниципальное казенное общеобразовательное учреждение "Средняя общеобразовательная школа с. Верх-Коён "Искитимского района Новосибирской области</t>
  </si>
  <si>
    <t>Муниципальное бюджетное общеобразовательное учреждение Михайловская средняя общеобразовательная школа Карасукского района</t>
  </si>
  <si>
    <t>Муниципальное бюджетное общеобразовательное учреждение Чернокурьинская средняя общеобразовательная школа Карасукского района</t>
  </si>
  <si>
    <t>Фактическое количество участников 4-11 класс</t>
  </si>
  <si>
    <t>Фактическое количество участников  4-11 класс - повышенный уровень</t>
  </si>
  <si>
    <t>Количество участников 4-11 класс (обучающиеся, принявшие участие в олимпиадах по нескольким предметам, учитываются 1 раз)</t>
  </si>
  <si>
    <t>Всего участников</t>
  </si>
  <si>
    <t>Всего участников олимпиады*</t>
  </si>
  <si>
    <t xml:space="preserve">Кол-во участников </t>
  </si>
  <si>
    <t>общее количество участников олимпиады*</t>
  </si>
  <si>
    <t>Директор МКУ "УО и МП"</t>
  </si>
  <si>
    <t>Тузова Жанна Леонидовна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</si>
</sst>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ahoma"/>
      <family val="2"/>
      <charset val="204"/>
    </font>
    <font>
      <b/>
      <i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4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0"/>
      </bottom>
      <diagonal/>
    </border>
    <border>
      <left/>
      <right/>
      <top style="medium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medium">
        <color indexed="25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9">
    <xf numFmtId="0" fontId="0" fillId="0" borderId="0" xfId="0"/>
    <xf numFmtId="0" fontId="0" fillId="20" borderId="0" xfId="0" applyFill="1" applyProtection="1">
      <protection hidden="1"/>
    </xf>
    <xf numFmtId="0" fontId="21" fillId="20" borderId="0" xfId="0" applyFont="1" applyFill="1" applyAlignment="1" applyProtection="1">
      <alignment horizontal="center" vertical="top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Protection="1">
      <protection hidden="1"/>
    </xf>
    <xf numFmtId="0" fontId="0" fillId="20" borderId="0" xfId="0" applyFill="1" applyBorder="1" applyAlignment="1" applyProtection="1"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0" fillId="20" borderId="10" xfId="0" applyFill="1" applyBorder="1" applyProtection="1">
      <protection hidden="1"/>
    </xf>
    <xf numFmtId="10" fontId="8" fillId="20" borderId="10" xfId="0" applyNumberFormat="1" applyFont="1" applyFill="1" applyBorder="1" applyProtection="1">
      <protection hidden="1"/>
    </xf>
    <xf numFmtId="10" fontId="0" fillId="20" borderId="10" xfId="0" applyNumberFormat="1" applyFill="1" applyBorder="1" applyProtection="1">
      <protection hidden="1"/>
    </xf>
    <xf numFmtId="0" fontId="8" fillId="20" borderId="11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/>
      <protection hidden="1"/>
    </xf>
    <xf numFmtId="10" fontId="0" fillId="20" borderId="10" xfId="0" applyNumberFormat="1" applyFill="1" applyBorder="1" applyAlignment="1" applyProtection="1">
      <alignment horizontal="center" vertical="center"/>
      <protection hidden="1"/>
    </xf>
    <xf numFmtId="10" fontId="0" fillId="20" borderId="10" xfId="0" applyNumberFormat="1" applyFill="1" applyBorder="1" applyAlignment="1" applyProtection="1">
      <alignment horizontal="center"/>
      <protection hidden="1"/>
    </xf>
    <xf numFmtId="10" fontId="8" fillId="20" borderId="10" xfId="0" applyNumberFormat="1" applyFont="1" applyFill="1" applyBorder="1" applyAlignment="1" applyProtection="1">
      <alignment horizontal="center" vertical="center"/>
      <protection hidden="1"/>
    </xf>
    <xf numFmtId="10" fontId="8" fillId="20" borderId="0" xfId="0" applyNumberFormat="1" applyFont="1" applyFill="1" applyBorder="1" applyAlignment="1" applyProtection="1">
      <alignment horizontal="center" vertical="center"/>
      <protection hidden="1"/>
    </xf>
    <xf numFmtId="10" fontId="8" fillId="20" borderId="0" xfId="0" applyNumberFormat="1" applyFont="1" applyFill="1" applyBorder="1" applyProtection="1">
      <protection hidden="1"/>
    </xf>
    <xf numFmtId="0" fontId="19" fillId="20" borderId="0" xfId="0" applyFont="1" applyFill="1" applyAlignment="1" applyProtection="1">
      <alignment horizontal="left"/>
      <protection hidden="1"/>
    </xf>
    <xf numFmtId="0" fontId="24" fillId="20" borderId="10" xfId="0" applyFont="1" applyFill="1" applyBorder="1" applyAlignment="1" applyProtection="1">
      <alignment vertical="center" wrapText="1"/>
      <protection hidden="1"/>
    </xf>
    <xf numFmtId="0" fontId="0" fillId="20" borderId="10" xfId="0" applyFill="1" applyBorder="1" applyAlignment="1" applyProtection="1">
      <alignment horizontal="center" vertical="center"/>
      <protection hidden="1"/>
    </xf>
    <xf numFmtId="0" fontId="24" fillId="20" borderId="12" xfId="0" applyFont="1" applyFill="1" applyBorder="1" applyAlignment="1" applyProtection="1">
      <alignment vertical="center" wrapText="1"/>
      <protection hidden="1"/>
    </xf>
    <xf numFmtId="10" fontId="0" fillId="20" borderId="11" xfId="0" applyNumberFormat="1" applyFill="1" applyBorder="1" applyAlignment="1" applyProtection="1">
      <alignment horizontal="center" vertical="center"/>
      <protection hidden="1"/>
    </xf>
    <xf numFmtId="10" fontId="8" fillId="20" borderId="11" xfId="0" applyNumberFormat="1" applyFont="1" applyFill="1" applyBorder="1" applyAlignment="1" applyProtection="1">
      <alignment horizontal="center" vertical="center"/>
      <protection hidden="1"/>
    </xf>
    <xf numFmtId="0" fontId="24" fillId="20" borderId="0" xfId="0" applyFont="1" applyFill="1" applyBorder="1" applyAlignment="1" applyProtection="1">
      <alignment vertical="center" wrapText="1"/>
      <protection hidden="1"/>
    </xf>
    <xf numFmtId="0" fontId="20" fillId="20" borderId="0" xfId="0" applyFont="1" applyFill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0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NumberFormat="1" applyProtection="1">
      <protection locked="0" hidden="1"/>
    </xf>
    <xf numFmtId="0" fontId="0" fillId="0" borderId="0" xfId="0" applyNumberFormat="1" applyFill="1" applyBorder="1" applyProtection="1">
      <protection locked="0" hidden="1"/>
    </xf>
    <xf numFmtId="0" fontId="8" fillId="0" borderId="0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NumberFormat="1" applyFont="1" applyFill="1" applyBorder="1" applyProtection="1">
      <protection locked="0" hidden="1"/>
    </xf>
    <xf numFmtId="0" fontId="19" fillId="0" borderId="0" xfId="0" applyNumberFormat="1" applyFont="1" applyFill="1" applyBorder="1" applyAlignment="1" applyProtection="1">
      <protection locked="0" hidden="1"/>
    </xf>
    <xf numFmtId="10" fontId="0" fillId="20" borderId="15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locked="0" hidden="1"/>
    </xf>
    <xf numFmtId="0" fontId="0" fillId="0" borderId="0" xfId="0" applyProtection="1">
      <protection locked="0" hidden="1"/>
    </xf>
    <xf numFmtId="0" fontId="0" fillId="24" borderId="0" xfId="0" applyNumberFormat="1" applyFill="1" applyBorder="1" applyAlignment="1" applyProtection="1">
      <alignment horizontal="center"/>
      <protection hidden="1"/>
    </xf>
    <xf numFmtId="10" fontId="8" fillId="20" borderId="12" xfId="0" applyNumberFormat="1" applyFont="1" applyFill="1" applyBorder="1" applyAlignment="1" applyProtection="1">
      <alignment horizontal="center" vertical="center"/>
      <protection hidden="1"/>
    </xf>
    <xf numFmtId="10" fontId="8" fillId="20" borderId="17" xfId="0" applyNumberFormat="1" applyFont="1" applyFill="1" applyBorder="1" applyAlignment="1" applyProtection="1">
      <alignment horizontal="center" vertical="center"/>
      <protection hidden="1"/>
    </xf>
    <xf numFmtId="10" fontId="8" fillId="20" borderId="11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24" borderId="0" xfId="0" applyFont="1" applyFill="1" applyAlignment="1" applyProtection="1">
      <alignment horizontal="center"/>
      <protection hidden="1"/>
    </xf>
    <xf numFmtId="1" fontId="18" fillId="24" borderId="18" xfId="36" applyNumberFormat="1" applyFont="1" applyFill="1" applyBorder="1" applyAlignment="1" applyProtection="1">
      <alignment horizontal="right" vertical="center" wrapText="1"/>
      <protection hidden="1"/>
    </xf>
    <xf numFmtId="0" fontId="18" fillId="24" borderId="18" xfId="36" applyNumberFormat="1" applyFont="1" applyFill="1" applyBorder="1" applyAlignment="1" applyProtection="1">
      <alignment horizontal="left" vertical="center" wrapText="1"/>
      <protection hidden="1"/>
    </xf>
    <xf numFmtId="0" fontId="18" fillId="24" borderId="18" xfId="36" applyNumberFormat="1" applyFont="1" applyFill="1" applyBorder="1" applyAlignment="1" applyProtection="1">
      <alignment horizontal="right" vertical="center" wrapText="1"/>
      <protection hidden="1"/>
    </xf>
    <xf numFmtId="0" fontId="0" fillId="24" borderId="0" xfId="0" applyFill="1" applyProtection="1">
      <protection hidden="1"/>
    </xf>
    <xf numFmtId="0" fontId="18" fillId="24" borderId="0" xfId="36" applyNumberFormat="1" applyFont="1" applyFill="1" applyBorder="1" applyAlignment="1" applyProtection="1">
      <alignment horizontal="right" vertical="center" wrapText="1"/>
      <protection hidden="1"/>
    </xf>
    <xf numFmtId="0" fontId="18" fillId="24" borderId="0" xfId="36" applyNumberFormat="1" applyFont="1" applyFill="1" applyBorder="1" applyAlignment="1" applyProtection="1">
      <alignment horizontal="left" vertical="center" wrapText="1"/>
      <protection hidden="1"/>
    </xf>
    <xf numFmtId="0" fontId="18" fillId="24" borderId="19" xfId="36" applyNumberFormat="1" applyFont="1" applyFill="1" applyBorder="1" applyAlignment="1" applyProtection="1">
      <alignment horizontal="right" vertical="center" wrapText="1"/>
      <protection hidden="1"/>
    </xf>
    <xf numFmtId="0" fontId="18" fillId="24" borderId="20" xfId="36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Fill="1" applyBorder="1" applyProtection="1">
      <protection hidden="1"/>
    </xf>
    <xf numFmtId="0" fontId="0" fillId="0" borderId="0" xfId="0" applyNumberFormat="1" applyFill="1" applyBorder="1" applyAlignment="1" applyProtection="1">
      <alignment horizontal="right" vertical="center"/>
      <protection locked="0" hidden="1"/>
    </xf>
    <xf numFmtId="0" fontId="0" fillId="0" borderId="0" xfId="0" applyNumberFormat="1" applyAlignment="1" applyProtection="1">
      <alignment horizontal="right"/>
      <protection locked="0" hidden="1"/>
    </xf>
    <xf numFmtId="0" fontId="0" fillId="0" borderId="0" xfId="0" applyNumberFormat="1" applyFill="1" applyBorder="1" applyAlignment="1" applyProtection="1">
      <alignment horizontal="right"/>
      <protection locked="0" hidden="1"/>
    </xf>
    <xf numFmtId="0" fontId="8" fillId="0" borderId="0" xfId="0" applyNumberFormat="1" applyFont="1" applyFill="1" applyBorder="1" applyAlignment="1" applyProtection="1">
      <alignment horizontal="right" vertical="center"/>
      <protection locked="0" hidden="1"/>
    </xf>
    <xf numFmtId="0" fontId="8" fillId="0" borderId="0" xfId="0" applyNumberFormat="1" applyFont="1" applyFill="1" applyBorder="1" applyAlignment="1" applyProtection="1">
      <alignment horizontal="right"/>
      <protection locked="0" hidden="1"/>
    </xf>
    <xf numFmtId="0" fontId="19" fillId="0" borderId="0" xfId="0" applyNumberFormat="1" applyFont="1" applyFill="1" applyBorder="1" applyAlignment="1" applyProtection="1">
      <alignment horizontal="right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0" fillId="0" borderId="0" xfId="0" applyFill="1" applyBorder="1" applyAlignment="1" applyProtection="1">
      <alignment horizontal="right"/>
      <protection locked="0" hidden="1"/>
    </xf>
    <xf numFmtId="0" fontId="0" fillId="0" borderId="0" xfId="0" applyAlignment="1" applyProtection="1">
      <alignment vertical="top"/>
      <protection hidden="1"/>
    </xf>
    <xf numFmtId="0" fontId="27" fillId="20" borderId="10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Protection="1">
      <protection hidden="1"/>
    </xf>
    <xf numFmtId="14" fontId="28" fillId="24" borderId="0" xfId="0" applyNumberFormat="1" applyFont="1" applyFill="1" applyAlignment="1" applyProtection="1">
      <protection hidden="1"/>
    </xf>
    <xf numFmtId="0" fontId="28" fillId="24" borderId="0" xfId="0" applyFont="1" applyFill="1" applyAlignment="1" applyProtection="1">
      <protection hidden="1"/>
    </xf>
    <xf numFmtId="10" fontId="8" fillId="2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0" xfId="0" quotePrefix="1" applyBorder="1" applyProtection="1">
      <protection locked="0" hidden="1"/>
    </xf>
    <xf numFmtId="0" fontId="0" fillId="0" borderId="10" xfId="0" applyBorder="1" applyProtection="1">
      <protection locked="0" hidden="1"/>
    </xf>
    <xf numFmtId="0" fontId="0" fillId="24" borderId="10" xfId="0" applyFill="1" applyBorder="1" applyAlignment="1" applyProtection="1">
      <alignment horizontal="center"/>
      <protection hidden="1"/>
    </xf>
    <xf numFmtId="0" fontId="26" fillId="0" borderId="10" xfId="0" quotePrefix="1" applyFont="1" applyBorder="1" applyProtection="1">
      <protection locked="0" hidden="1"/>
    </xf>
    <xf numFmtId="0" fontId="0" fillId="0" borderId="10" xfId="0" quotePrefix="1" applyFill="1" applyBorder="1" applyProtection="1">
      <protection locked="0" hidden="1"/>
    </xf>
    <xf numFmtId="0" fontId="30" fillId="24" borderId="10" xfId="0" applyFont="1" applyFill="1" applyBorder="1" applyAlignment="1" applyProtection="1">
      <alignment vertical="top" wrapText="1"/>
      <protection hidden="1"/>
    </xf>
    <xf numFmtId="0" fontId="8" fillId="24" borderId="10" xfId="0" applyFont="1" applyFill="1" applyBorder="1" applyProtection="1">
      <protection hidden="1"/>
    </xf>
    <xf numFmtId="0" fontId="31" fillId="20" borderId="11" xfId="0" applyFont="1" applyFill="1" applyBorder="1" applyAlignment="1" applyProtection="1">
      <alignment horizontal="center" vertical="center" wrapText="1"/>
      <protection hidden="1"/>
    </xf>
    <xf numFmtId="0" fontId="18" fillId="24" borderId="18" xfId="0" applyNumberFormat="1" applyFont="1" applyFill="1" applyBorder="1" applyAlignment="1" applyProtection="1">
      <alignment horizontal="right" vertical="center" wrapText="1"/>
      <protection hidden="1"/>
    </xf>
    <xf numFmtId="0" fontId="18" fillId="24" borderId="18" xfId="0" applyNumberFormat="1" applyFont="1" applyFill="1" applyBorder="1" applyAlignment="1" applyProtection="1">
      <alignment horizontal="left" vertical="center" wrapText="1"/>
      <protection hidden="1"/>
    </xf>
    <xf numFmtId="0" fontId="18" fillId="24" borderId="19" xfId="0" applyNumberFormat="1" applyFont="1" applyFill="1" applyBorder="1" applyAlignment="1" applyProtection="1">
      <alignment horizontal="right" vertical="center" wrapText="1"/>
      <protection hidden="1"/>
    </xf>
    <xf numFmtId="0" fontId="18" fillId="24" borderId="20" xfId="0" applyNumberFormat="1" applyFont="1" applyFill="1" applyBorder="1" applyAlignment="1" applyProtection="1">
      <alignment horizontal="left" vertical="center" wrapText="1"/>
      <protection hidden="1"/>
    </xf>
    <xf numFmtId="0" fontId="18" fillId="24" borderId="22" xfId="0" applyNumberFormat="1" applyFont="1" applyFill="1" applyBorder="1" applyAlignment="1" applyProtection="1">
      <alignment horizontal="right" vertical="center" wrapText="1"/>
      <protection hidden="1"/>
    </xf>
    <xf numFmtId="0" fontId="18" fillId="24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20" borderId="13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0" fontId="19" fillId="20" borderId="0" xfId="0" applyFont="1" applyFill="1" applyBorder="1" applyAlignment="1" applyProtection="1">
      <alignment horizontal="left"/>
      <protection hidden="1"/>
    </xf>
    <xf numFmtId="0" fontId="8" fillId="20" borderId="10" xfId="0" applyFont="1" applyFill="1" applyBorder="1" applyAlignment="1" applyProtection="1">
      <alignment horizontal="center"/>
      <protection hidden="1"/>
    </xf>
    <xf numFmtId="0" fontId="0" fillId="24" borderId="0" xfId="0" applyFill="1" applyBorder="1" applyProtection="1">
      <protection hidden="1"/>
    </xf>
    <xf numFmtId="0" fontId="29" fillId="24" borderId="0" xfId="0" applyFont="1" applyFill="1" applyBorder="1" applyAlignment="1" applyProtection="1">
      <alignment vertical="top"/>
      <protection hidden="1"/>
    </xf>
    <xf numFmtId="0" fontId="0" fillId="24" borderId="0" xfId="0" applyFill="1" applyAlignment="1" applyProtection="1">
      <alignment horizontal="center"/>
      <protection hidden="1"/>
    </xf>
    <xf numFmtId="0" fontId="8" fillId="0" borderId="10" xfId="0" applyFont="1" applyFill="1" applyBorder="1" applyProtection="1">
      <protection locked="0" hidden="1"/>
    </xf>
    <xf numFmtId="0" fontId="22" fillId="0" borderId="10" xfId="0" applyFont="1" applyFill="1" applyBorder="1" applyAlignment="1" applyProtection="1">
      <alignment horizontal="center"/>
      <protection locked="0" hidden="1"/>
    </xf>
    <xf numFmtId="0" fontId="22" fillId="0" borderId="16" xfId="0" applyFont="1" applyFill="1" applyBorder="1" applyAlignment="1" applyProtection="1">
      <alignment horizontal="center"/>
      <protection locked="0" hidden="1"/>
    </xf>
    <xf numFmtId="0" fontId="22" fillId="0" borderId="24" xfId="0" applyFont="1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3" xfId="0" applyFill="1" applyBorder="1" applyAlignment="1" applyProtection="1">
      <alignment horizontal="center" vertical="center"/>
      <protection locked="0"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8" fillId="20" borderId="13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8" fillId="20" borderId="12" xfId="0" applyFont="1" applyFill="1" applyBorder="1" applyAlignment="1" applyProtection="1">
      <alignment horizontal="center"/>
      <protection hidden="1"/>
    </xf>
    <xf numFmtId="0" fontId="19" fillId="20" borderId="0" xfId="0" applyFont="1" applyFill="1" applyBorder="1" applyAlignment="1" applyProtection="1">
      <alignment horizontal="left"/>
      <protection hidden="1"/>
    </xf>
    <xf numFmtId="0" fontId="8" fillId="20" borderId="0" xfId="0" applyFont="1" applyFill="1" applyBorder="1" applyAlignment="1" applyProtection="1">
      <alignment horizontal="center"/>
      <protection hidden="1"/>
    </xf>
    <xf numFmtId="10" fontId="8" fillId="20" borderId="30" xfId="0" applyNumberFormat="1" applyFont="1" applyFill="1" applyBorder="1" applyAlignment="1" applyProtection="1">
      <alignment horizontal="center" vertical="center"/>
      <protection hidden="1"/>
    </xf>
    <xf numFmtId="10" fontId="8" fillId="20" borderId="30" xfId="0" applyNumberFormat="1" applyFont="1" applyFill="1" applyBorder="1" applyAlignment="1" applyProtection="1">
      <alignment horizontal="center"/>
      <protection hidden="1"/>
    </xf>
    <xf numFmtId="10" fontId="0" fillId="26" borderId="10" xfId="0" applyNumberFormat="1" applyFill="1" applyBorder="1" applyAlignment="1" applyProtection="1">
      <alignment horizontal="center" vertical="center"/>
      <protection locked="0"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8" fillId="20" borderId="11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/>
      <protection hidden="1"/>
    </xf>
    <xf numFmtId="10" fontId="0" fillId="20" borderId="10" xfId="0" applyNumberFormat="1" applyFont="1" applyFill="1" applyBorder="1" applyAlignment="1" applyProtection="1">
      <alignment horizontal="center" vertical="center"/>
      <protection hidden="1"/>
    </xf>
    <xf numFmtId="0" fontId="8" fillId="20" borderId="15" xfId="0" applyFont="1" applyFill="1" applyBorder="1" applyAlignment="1" applyProtection="1">
      <alignment horizontal="center" vertical="center"/>
      <protection hidden="1"/>
    </xf>
    <xf numFmtId="0" fontId="0" fillId="20" borderId="11" xfId="0" applyFont="1" applyFill="1" applyBorder="1" applyAlignment="1" applyProtection="1">
      <alignment horizontal="center" vertical="center" wrapText="1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19" fillId="20" borderId="0" xfId="0" applyFont="1" applyFill="1" applyBorder="1" applyAlignment="1" applyProtection="1">
      <alignment horizontal="left"/>
      <protection hidden="1"/>
    </xf>
    <xf numFmtId="0" fontId="34" fillId="20" borderId="11" xfId="0" applyFont="1" applyFill="1" applyBorder="1" applyAlignment="1" applyProtection="1">
      <alignment horizontal="center" vertical="center" wrapTex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wrapText="1"/>
      <protection hidden="1"/>
    </xf>
    <xf numFmtId="0" fontId="33" fillId="0" borderId="10" xfId="0" applyFont="1" applyBorder="1" applyProtection="1">
      <protection locked="0" hidden="1"/>
    </xf>
    <xf numFmtId="0" fontId="33" fillId="0" borderId="0" xfId="0" applyFont="1" applyProtection="1">
      <protection hidden="1"/>
    </xf>
    <xf numFmtId="0" fontId="34" fillId="27" borderId="11" xfId="0" applyFont="1" applyFill="1" applyBorder="1" applyAlignment="1" applyProtection="1">
      <alignment horizontal="center" vertical="center" wrapText="1"/>
      <protection hidden="1"/>
    </xf>
    <xf numFmtId="0" fontId="32" fillId="27" borderId="11" xfId="0" applyFont="1" applyFill="1" applyBorder="1" applyAlignment="1" applyProtection="1">
      <alignment horizontal="center" vertical="center"/>
      <protection hidden="1"/>
    </xf>
    <xf numFmtId="0" fontId="33" fillId="27" borderId="11" xfId="0" applyFont="1" applyFill="1" applyBorder="1" applyAlignment="1" applyProtection="1">
      <alignment horizontal="center" vertical="center" wrapText="1"/>
      <protection hidden="1"/>
    </xf>
    <xf numFmtId="0" fontId="0" fillId="26" borderId="10" xfId="0" applyFill="1" applyBorder="1" applyAlignment="1" applyProtection="1">
      <alignment horizontal="center" vertical="center"/>
      <protection locked="0" hidden="1"/>
    </xf>
    <xf numFmtId="0" fontId="0" fillId="20" borderId="0" xfId="0" applyFill="1" applyAlignment="1" applyProtection="1">
      <alignment horizontal="center" vertical="center"/>
      <protection hidden="1"/>
    </xf>
    <xf numFmtId="0" fontId="32" fillId="27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32" fillId="20" borderId="10" xfId="0" applyFont="1" applyFill="1" applyBorder="1" applyAlignment="1" applyProtection="1">
      <alignment horizontal="center" vertical="center"/>
      <protection hidden="1"/>
    </xf>
    <xf numFmtId="0" fontId="32" fillId="27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5" fillId="20" borderId="10" xfId="0" applyFont="1" applyFill="1" applyBorder="1" applyProtection="1">
      <protection hidden="1"/>
    </xf>
    <xf numFmtId="0" fontId="36" fillId="20" borderId="10" xfId="0" applyFont="1" applyFill="1" applyBorder="1" applyProtection="1">
      <protection hidden="1"/>
    </xf>
    <xf numFmtId="0" fontId="8" fillId="20" borderId="11" xfId="0" applyFont="1" applyFill="1" applyBorder="1" applyAlignment="1" applyProtection="1">
      <alignment horizontal="left"/>
      <protection hidden="1"/>
    </xf>
    <xf numFmtId="0" fontId="8" fillId="20" borderId="10" xfId="0" applyFont="1" applyFill="1" applyBorder="1" applyAlignment="1" applyProtection="1">
      <alignment horizontal="left"/>
      <protection hidden="1"/>
    </xf>
    <xf numFmtId="0" fontId="0" fillId="20" borderId="11" xfId="0" applyFont="1" applyFill="1" applyBorder="1" applyAlignment="1" applyProtection="1">
      <alignment horizontal="center" vertical="center" wrapText="1"/>
      <protection hidden="1"/>
    </xf>
    <xf numFmtId="0" fontId="0" fillId="20" borderId="10" xfId="0" applyFont="1" applyFill="1" applyBorder="1" applyAlignment="1" applyProtection="1">
      <alignment horizontal="left"/>
      <protection hidden="1"/>
    </xf>
    <xf numFmtId="0" fontId="21" fillId="20" borderId="21" xfId="0" applyFont="1" applyFill="1" applyBorder="1" applyAlignment="1" applyProtection="1">
      <alignment horizontal="center" vertical="top"/>
      <protection hidden="1"/>
    </xf>
    <xf numFmtId="0" fontId="8" fillId="20" borderId="17" xfId="0" applyFont="1" applyFill="1" applyBorder="1" applyAlignment="1" applyProtection="1">
      <alignment horizontal="left" vertical="center" wrapText="1"/>
      <protection hidden="1"/>
    </xf>
    <xf numFmtId="0" fontId="8" fillId="20" borderId="11" xfId="0" applyFont="1" applyFill="1" applyBorder="1" applyAlignment="1" applyProtection="1">
      <alignment horizontal="left" vertical="center" wrapText="1"/>
      <protection hidden="1"/>
    </xf>
    <xf numFmtId="0" fontId="0" fillId="20" borderId="27" xfId="0" applyFont="1" applyFill="1" applyBorder="1" applyAlignment="1" applyProtection="1">
      <alignment horizontal="center" vertical="center" wrapText="1"/>
      <protection hidden="1"/>
    </xf>
    <xf numFmtId="0" fontId="0" fillId="20" borderId="28" xfId="0" applyFont="1" applyFill="1" applyBorder="1" applyAlignment="1" applyProtection="1">
      <alignment horizontal="center" vertical="center" wrapText="1"/>
      <protection hidden="1"/>
    </xf>
    <xf numFmtId="0" fontId="0" fillId="20" borderId="29" xfId="0" applyFont="1" applyFill="1" applyBorder="1" applyAlignment="1" applyProtection="1">
      <alignment horizontal="center" vertical="center" wrapText="1"/>
      <protection hidden="1"/>
    </xf>
    <xf numFmtId="0" fontId="19" fillId="20" borderId="0" xfId="0" applyFont="1" applyFill="1" applyBorder="1" applyAlignment="1" applyProtection="1">
      <alignment horizontal="right"/>
      <protection hidden="1"/>
    </xf>
    <xf numFmtId="0" fontId="20" fillId="20" borderId="0" xfId="0" applyFont="1" applyFill="1" applyBorder="1" applyAlignment="1" applyProtection="1">
      <alignment horizontal="center"/>
      <protection hidden="1"/>
    </xf>
    <xf numFmtId="0" fontId="0" fillId="20" borderId="14" xfId="0" applyFill="1" applyBorder="1" applyAlignment="1" applyProtection="1">
      <alignment horizontal="center"/>
      <protection hidden="1"/>
    </xf>
    <xf numFmtId="0" fontId="8" fillId="20" borderId="10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center" vertical="center" textRotation="90"/>
      <protection hidden="1"/>
    </xf>
    <xf numFmtId="0" fontId="0" fillId="20" borderId="10" xfId="0" applyFont="1" applyFill="1" applyBorder="1" applyAlignment="1" applyProtection="1">
      <alignment horizontal="center" vertical="center" wrapText="1"/>
      <protection hidden="1"/>
    </xf>
    <xf numFmtId="0" fontId="29" fillId="24" borderId="26" xfId="0" applyFont="1" applyFill="1" applyBorder="1" applyAlignment="1" applyProtection="1">
      <alignment horizontal="center" vertical="top"/>
      <protection hidden="1"/>
    </xf>
    <xf numFmtId="0" fontId="0" fillId="0" borderId="25" xfId="0" applyFill="1" applyBorder="1" applyAlignment="1" applyProtection="1">
      <alignment horizontal="center"/>
      <protection locked="0" hidden="1"/>
    </xf>
    <xf numFmtId="14" fontId="28" fillId="24" borderId="0" xfId="0" applyNumberFormat="1" applyFont="1" applyFill="1" applyAlignment="1" applyProtection="1">
      <alignment horizontal="left"/>
      <protection hidden="1"/>
    </xf>
    <xf numFmtId="0" fontId="28" fillId="24" borderId="0" xfId="0" applyFont="1" applyFill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 horizontal="center" vertical="top"/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8" fillId="20" borderId="40" xfId="0" applyFont="1" applyFill="1" applyBorder="1" applyAlignment="1" applyProtection="1">
      <alignment horizontal="center" vertical="center"/>
      <protection hidden="1"/>
    </xf>
    <xf numFmtId="0" fontId="0" fillId="0" borderId="41" xfId="0" applyBorder="1"/>
    <xf numFmtId="0" fontId="0" fillId="0" borderId="42" xfId="0" applyBorder="1"/>
    <xf numFmtId="0" fontId="8" fillId="20" borderId="34" xfId="0" applyFont="1" applyFill="1" applyBorder="1" applyAlignment="1" applyProtection="1">
      <alignment horizontal="center" vertical="center" textRotation="90"/>
      <protection hidden="1"/>
    </xf>
    <xf numFmtId="0" fontId="8" fillId="20" borderId="35" xfId="0" applyFont="1" applyFill="1" applyBorder="1" applyAlignment="1" applyProtection="1">
      <alignment horizontal="center" vertical="center" textRotation="90"/>
      <protection hidden="1"/>
    </xf>
    <xf numFmtId="0" fontId="35" fillId="20" borderId="36" xfId="0" applyFont="1" applyFill="1" applyBorder="1" applyAlignment="1" applyProtection="1">
      <alignment horizontal="left" wrapText="1"/>
      <protection hidden="1"/>
    </xf>
    <xf numFmtId="0" fontId="35" fillId="20" borderId="17" xfId="0" applyFont="1" applyFill="1" applyBorder="1" applyAlignment="1" applyProtection="1">
      <alignment horizontal="left" wrapText="1"/>
      <protection hidden="1"/>
    </xf>
    <xf numFmtId="0" fontId="35" fillId="20" borderId="11" xfId="0" applyFont="1" applyFill="1" applyBorder="1" applyAlignment="1" applyProtection="1">
      <alignment horizontal="left" wrapText="1"/>
      <protection hidden="1"/>
    </xf>
    <xf numFmtId="0" fontId="36" fillId="20" borderId="37" xfId="0" applyFont="1" applyFill="1" applyBorder="1" applyAlignment="1" applyProtection="1">
      <alignment horizontal="center" vertical="center" wrapText="1"/>
      <protection hidden="1"/>
    </xf>
    <xf numFmtId="0" fontId="36" fillId="20" borderId="38" xfId="0" applyFont="1" applyFill="1" applyBorder="1" applyAlignment="1" applyProtection="1">
      <alignment horizontal="center" vertical="center" wrapText="1"/>
      <protection hidden="1"/>
    </xf>
    <xf numFmtId="0" fontId="36" fillId="20" borderId="39" xfId="0" applyFont="1" applyFill="1" applyBorder="1" applyAlignment="1" applyProtection="1">
      <alignment horizontal="center" vertical="center" wrapText="1"/>
      <protection hidden="1"/>
    </xf>
    <xf numFmtId="0" fontId="36" fillId="20" borderId="12" xfId="0" applyFont="1" applyFill="1" applyBorder="1" applyAlignment="1" applyProtection="1">
      <alignment horizontal="left"/>
      <protection hidden="1"/>
    </xf>
    <xf numFmtId="0" fontId="36" fillId="20" borderId="17" xfId="0" applyFont="1" applyFill="1" applyBorder="1" applyAlignment="1" applyProtection="1">
      <alignment horizontal="left"/>
      <protection hidden="1"/>
    </xf>
    <xf numFmtId="0" fontId="36" fillId="20" borderId="11" xfId="0" applyFont="1" applyFill="1" applyBorder="1" applyAlignment="1" applyProtection="1">
      <alignment horizontal="left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0" fontId="0" fillId="20" borderId="31" xfId="0" applyFont="1" applyFill="1" applyBorder="1" applyAlignment="1" applyProtection="1">
      <alignment horizontal="center" vertical="center"/>
      <protection hidden="1"/>
    </xf>
    <xf numFmtId="0" fontId="0" fillId="20" borderId="32" xfId="0" applyFont="1" applyFill="1" applyBorder="1" applyAlignment="1" applyProtection="1">
      <alignment horizontal="center" vertical="center"/>
      <protection hidden="1"/>
    </xf>
    <xf numFmtId="0" fontId="0" fillId="20" borderId="33" xfId="0" applyFont="1" applyFill="1" applyBorder="1" applyAlignment="1" applyProtection="1">
      <alignment horizontal="center" vertical="center"/>
      <protection hidden="1"/>
    </xf>
    <xf numFmtId="0" fontId="19" fillId="20" borderId="0" xfId="0" applyFont="1" applyFill="1" applyBorder="1" applyAlignment="1" applyProtection="1">
      <alignment horizontal="left"/>
      <protection hidden="1"/>
    </xf>
    <xf numFmtId="0" fontId="0" fillId="20" borderId="12" xfId="0" applyFill="1" applyBorder="1" applyAlignment="1" applyProtection="1">
      <alignment horizontal="center" vertical="center"/>
      <protection hidden="1"/>
    </xf>
    <xf numFmtId="0" fontId="0" fillId="20" borderId="17" xfId="0" applyFill="1" applyBorder="1" applyAlignment="1" applyProtection="1">
      <alignment horizontal="center" vertical="center"/>
      <protection hidden="1"/>
    </xf>
    <xf numFmtId="0" fontId="0" fillId="20" borderId="11" xfId="0" applyFill="1" applyBorder="1" applyAlignment="1" applyProtection="1">
      <alignment horizontal="center" vertical="center"/>
      <protection hidden="1"/>
    </xf>
    <xf numFmtId="0" fontId="8" fillId="20" borderId="12" xfId="0" applyFont="1" applyFill="1" applyBorder="1" applyAlignment="1" applyProtection="1">
      <alignment horizontal="center" vertical="center"/>
      <protection hidden="1"/>
    </xf>
    <xf numFmtId="0" fontId="8" fillId="20" borderId="17" xfId="0" applyFont="1" applyFill="1" applyBorder="1" applyAlignment="1" applyProtection="1">
      <alignment horizontal="center" vertical="center"/>
      <protection hidden="1"/>
    </xf>
    <xf numFmtId="0" fontId="8" fillId="20" borderId="11" xfId="0" applyFont="1" applyFill="1" applyBorder="1" applyAlignment="1" applyProtection="1">
      <alignment horizontal="center" vertical="center"/>
      <protection hidden="1"/>
    </xf>
    <xf numFmtId="0" fontId="8" fillId="20" borderId="10" xfId="0" applyFont="1" applyFill="1" applyBorder="1" applyAlignment="1" applyProtection="1">
      <alignment horizontal="right"/>
      <protection hidden="1"/>
    </xf>
    <xf numFmtId="0" fontId="19" fillId="20" borderId="0" xfId="0" applyFont="1" applyFill="1" applyBorder="1" applyAlignment="1" applyProtection="1">
      <alignment horizontal="center"/>
      <protection hidden="1"/>
    </xf>
    <xf numFmtId="0" fontId="22" fillId="20" borderId="10" xfId="0" applyFont="1" applyFill="1" applyBorder="1" applyAlignment="1" applyProtection="1">
      <alignment horizontal="center" vertical="center" wrapText="1"/>
      <protection hidden="1"/>
    </xf>
    <xf numFmtId="0" fontId="23" fillId="20" borderId="10" xfId="0" applyFont="1" applyFill="1" applyBorder="1" applyAlignment="1" applyProtection="1">
      <alignment horizontal="center" vertical="center" wrapText="1"/>
      <protection hidden="1"/>
    </xf>
    <xf numFmtId="0" fontId="22" fillId="20" borderId="12" xfId="0" applyFont="1" applyFill="1" applyBorder="1" applyAlignment="1" applyProtection="1">
      <alignment horizontal="center" vertical="center" wrapText="1"/>
      <protection hidden="1"/>
    </xf>
    <xf numFmtId="0" fontId="22" fillId="20" borderId="17" xfId="0" applyFont="1" applyFill="1" applyBorder="1" applyAlignment="1" applyProtection="1">
      <alignment horizontal="center" vertical="center" wrapText="1"/>
      <protection hidden="1"/>
    </xf>
    <xf numFmtId="0" fontId="22" fillId="20" borderId="11" xfId="0" applyFont="1" applyFill="1" applyBorder="1" applyAlignment="1" applyProtection="1">
      <alignment horizontal="center" vertical="center" wrapText="1"/>
      <protection hidden="1"/>
    </xf>
    <xf numFmtId="0" fontId="8" fillId="20" borderId="12" xfId="0" applyFont="1" applyFill="1" applyBorder="1" applyAlignment="1" applyProtection="1">
      <alignment horizontal="center"/>
      <protection hidden="1"/>
    </xf>
    <xf numFmtId="0" fontId="8" fillId="20" borderId="17" xfId="0" applyFont="1" applyFill="1" applyBorder="1" applyAlignment="1" applyProtection="1">
      <alignment horizontal="center"/>
      <protection hidden="1"/>
    </xf>
    <xf numFmtId="0" fontId="8" fillId="20" borderId="11" xfId="0" applyFont="1" applyFill="1" applyBorder="1" applyAlignment="1" applyProtection="1">
      <alignment horizontal="center"/>
      <protection hidden="1"/>
    </xf>
    <xf numFmtId="0" fontId="8" fillId="20" borderId="10" xfId="0" applyFont="1" applyFill="1" applyBorder="1" applyAlignment="1" applyProtection="1">
      <alignment horizontal="right" vertical="center"/>
      <protection hidden="1"/>
    </xf>
    <xf numFmtId="0" fontId="8" fillId="20" borderId="10" xfId="0" applyFont="1" applyFill="1" applyBorder="1" applyAlignment="1" applyProtection="1">
      <alignment horizontal="center"/>
      <protection hidden="1"/>
    </xf>
    <xf numFmtId="0" fontId="22" fillId="20" borderId="13" xfId="0" applyFont="1" applyFill="1" applyBorder="1" applyAlignment="1" applyProtection="1">
      <alignment horizontal="center" vertical="center" wrapText="1"/>
      <protection hidden="1"/>
    </xf>
    <xf numFmtId="0" fontId="23" fillId="20" borderId="13" xfId="0" applyFont="1" applyFill="1" applyBorder="1" applyAlignment="1" applyProtection="1">
      <alignment horizontal="center" vertical="center" wrapText="1"/>
      <protection hidden="1"/>
    </xf>
    <xf numFmtId="0" fontId="24" fillId="20" borderId="10" xfId="0" applyFont="1" applyFill="1" applyBorder="1" applyAlignment="1" applyProtection="1">
      <alignment horizontal="center" vertical="center" wrapText="1"/>
      <protection hidden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21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sz val="11"/>
        <color rgb="FFFF0000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color theme="4"/>
      </font>
    </dxf>
    <dxf>
      <font>
        <b/>
        <i val="0"/>
        <sz val="11"/>
        <color rgb="FFFF0000"/>
      </font>
    </dxf>
    <dxf>
      <font>
        <sz val="11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1221"/>
  <sheetViews>
    <sheetView workbookViewId="0">
      <selection activeCell="J8" sqref="J8"/>
    </sheetView>
  </sheetViews>
  <sheetFormatPr defaultRowHeight="15" x14ac:dyDescent="0.25"/>
  <cols>
    <col min="1" max="1" width="7.140625" style="40" customWidth="1"/>
    <col min="2" max="2" width="50.7109375" style="40" customWidth="1"/>
    <col min="3" max="3" width="9.140625" style="40"/>
    <col min="4" max="4" width="18.5703125" style="40" customWidth="1"/>
    <col min="5" max="16384" width="9.140625" style="40"/>
  </cols>
  <sheetData>
    <row r="1" spans="1:4" ht="15.75" thickBot="1" x14ac:dyDescent="0.3">
      <c r="A1" s="41" t="s">
        <v>0</v>
      </c>
      <c r="B1" s="41" t="s">
        <v>1</v>
      </c>
      <c r="C1" s="41" t="s">
        <v>0</v>
      </c>
      <c r="D1" s="41" t="s">
        <v>2</v>
      </c>
    </row>
    <row r="2" spans="1:4" ht="42.75" thickBot="1" x14ac:dyDescent="0.3">
      <c r="A2" s="44">
        <v>910001</v>
      </c>
      <c r="B2" s="43" t="s">
        <v>1214</v>
      </c>
      <c r="C2" s="42">
        <v>910</v>
      </c>
      <c r="D2" s="43" t="s">
        <v>3</v>
      </c>
    </row>
    <row r="3" spans="1:4" ht="42.75" thickBot="1" x14ac:dyDescent="0.3">
      <c r="A3" s="44">
        <v>910002</v>
      </c>
      <c r="B3" s="43" t="s">
        <v>1215</v>
      </c>
      <c r="C3" s="44">
        <v>911</v>
      </c>
      <c r="D3" s="43" t="s">
        <v>4</v>
      </c>
    </row>
    <row r="4" spans="1:4" ht="42.75" thickBot="1" x14ac:dyDescent="0.3">
      <c r="A4" s="44">
        <v>910003</v>
      </c>
      <c r="B4" s="43" t="s">
        <v>1216</v>
      </c>
      <c r="C4" s="44">
        <v>912</v>
      </c>
      <c r="D4" s="43" t="s">
        <v>5</v>
      </c>
    </row>
    <row r="5" spans="1:4" ht="42.75" thickBot="1" x14ac:dyDescent="0.3">
      <c r="A5" s="44">
        <v>910004</v>
      </c>
      <c r="B5" s="43" t="s">
        <v>6</v>
      </c>
      <c r="C5" s="44">
        <v>913</v>
      </c>
      <c r="D5" s="43" t="s">
        <v>7</v>
      </c>
    </row>
    <row r="6" spans="1:4" ht="42.75" thickBot="1" x14ac:dyDescent="0.3">
      <c r="A6" s="44">
        <v>910005</v>
      </c>
      <c r="B6" s="43" t="s">
        <v>8</v>
      </c>
      <c r="C6" s="44">
        <v>914</v>
      </c>
      <c r="D6" s="43" t="s">
        <v>9</v>
      </c>
    </row>
    <row r="7" spans="1:4" ht="53.25" thickBot="1" x14ac:dyDescent="0.3">
      <c r="A7" s="44">
        <v>910006</v>
      </c>
      <c r="B7" s="43" t="s">
        <v>10</v>
      </c>
      <c r="C7" s="44">
        <v>915</v>
      </c>
      <c r="D7" s="43" t="s">
        <v>1225</v>
      </c>
    </row>
    <row r="8" spans="1:4" ht="32.25" thickBot="1" x14ac:dyDescent="0.3">
      <c r="A8" s="44">
        <v>910007</v>
      </c>
      <c r="B8" s="43" t="s">
        <v>11</v>
      </c>
      <c r="C8" s="44">
        <v>916</v>
      </c>
      <c r="D8" s="43" t="s">
        <v>12</v>
      </c>
    </row>
    <row r="9" spans="1:4" ht="42.75" thickBot="1" x14ac:dyDescent="0.3">
      <c r="A9" s="44">
        <v>910008</v>
      </c>
      <c r="B9" s="43" t="s">
        <v>13</v>
      </c>
      <c r="C9" s="44">
        <v>917</v>
      </c>
      <c r="D9" s="43" t="s">
        <v>14</v>
      </c>
    </row>
    <row r="10" spans="1:4" ht="42.75" thickBot="1" x14ac:dyDescent="0.3">
      <c r="A10" s="44">
        <v>910009</v>
      </c>
      <c r="B10" s="43" t="s">
        <v>15</v>
      </c>
      <c r="C10" s="44">
        <v>918</v>
      </c>
      <c r="D10" s="43" t="s">
        <v>16</v>
      </c>
    </row>
    <row r="11" spans="1:4" ht="42.75" thickBot="1" x14ac:dyDescent="0.3">
      <c r="A11" s="44">
        <v>910010</v>
      </c>
      <c r="B11" s="43" t="s">
        <v>17</v>
      </c>
      <c r="C11" s="44">
        <v>919</v>
      </c>
      <c r="D11" s="43" t="s">
        <v>18</v>
      </c>
    </row>
    <row r="12" spans="1:4" ht="42.75" thickBot="1" x14ac:dyDescent="0.3">
      <c r="A12" s="44">
        <v>910011</v>
      </c>
      <c r="B12" s="43" t="s">
        <v>19</v>
      </c>
      <c r="C12" s="44">
        <v>920</v>
      </c>
      <c r="D12" s="43" t="s">
        <v>20</v>
      </c>
    </row>
    <row r="13" spans="1:4" ht="42.75" thickBot="1" x14ac:dyDescent="0.3">
      <c r="A13" s="44">
        <v>910012</v>
      </c>
      <c r="B13" s="43" t="s">
        <v>21</v>
      </c>
      <c r="C13" s="44">
        <v>921</v>
      </c>
      <c r="D13" s="43" t="s">
        <v>22</v>
      </c>
    </row>
    <row r="14" spans="1:4" ht="42.75" thickBot="1" x14ac:dyDescent="0.3">
      <c r="A14" s="44">
        <v>910013</v>
      </c>
      <c r="B14" s="43" t="s">
        <v>23</v>
      </c>
      <c r="C14" s="44">
        <v>922</v>
      </c>
      <c r="D14" s="43" t="s">
        <v>24</v>
      </c>
    </row>
    <row r="15" spans="1:4" ht="42.75" thickBot="1" x14ac:dyDescent="0.3">
      <c r="A15" s="44">
        <v>910014</v>
      </c>
      <c r="B15" s="43" t="s">
        <v>25</v>
      </c>
      <c r="C15" s="44">
        <v>923</v>
      </c>
      <c r="D15" s="43" t="s">
        <v>26</v>
      </c>
    </row>
    <row r="16" spans="1:4" ht="42.75" thickBot="1" x14ac:dyDescent="0.3">
      <c r="A16" s="44">
        <v>910015</v>
      </c>
      <c r="B16" s="43" t="s">
        <v>27</v>
      </c>
      <c r="C16" s="44">
        <v>924</v>
      </c>
      <c r="D16" s="43" t="s">
        <v>28</v>
      </c>
    </row>
    <row r="17" spans="1:4" ht="42.75" thickBot="1" x14ac:dyDescent="0.3">
      <c r="A17" s="44">
        <v>910016</v>
      </c>
      <c r="B17" s="43" t="s">
        <v>29</v>
      </c>
      <c r="C17" s="44">
        <v>925</v>
      </c>
      <c r="D17" s="43" t="s">
        <v>30</v>
      </c>
    </row>
    <row r="18" spans="1:4" ht="42.75" thickBot="1" x14ac:dyDescent="0.3">
      <c r="A18" s="44">
        <v>910201</v>
      </c>
      <c r="B18" s="43" t="s">
        <v>31</v>
      </c>
      <c r="C18" s="44">
        <v>926</v>
      </c>
      <c r="D18" s="43" t="s">
        <v>32</v>
      </c>
    </row>
    <row r="19" spans="1:4" ht="42.75" thickBot="1" x14ac:dyDescent="0.3">
      <c r="A19" s="44">
        <v>910202</v>
      </c>
      <c r="B19" s="43" t="s">
        <v>33</v>
      </c>
      <c r="C19" s="44">
        <v>927</v>
      </c>
      <c r="D19" s="43" t="s">
        <v>34</v>
      </c>
    </row>
    <row r="20" spans="1:4" ht="53.25" thickBot="1" x14ac:dyDescent="0.3">
      <c r="A20" s="44">
        <v>910204</v>
      </c>
      <c r="B20" s="43" t="s">
        <v>35</v>
      </c>
      <c r="C20" s="44">
        <v>928</v>
      </c>
      <c r="D20" s="43" t="s">
        <v>36</v>
      </c>
    </row>
    <row r="21" spans="1:4" ht="42.75" thickBot="1" x14ac:dyDescent="0.3">
      <c r="A21" s="44">
        <v>910207</v>
      </c>
      <c r="B21" s="43" t="s">
        <v>37</v>
      </c>
      <c r="C21" s="44">
        <v>929</v>
      </c>
      <c r="D21" s="43" t="s">
        <v>38</v>
      </c>
    </row>
    <row r="22" spans="1:4" ht="32.25" thickBot="1" x14ac:dyDescent="0.3">
      <c r="A22" s="44">
        <v>910208</v>
      </c>
      <c r="B22" s="43" t="s">
        <v>39</v>
      </c>
      <c r="C22" s="44">
        <v>930</v>
      </c>
      <c r="D22" s="43" t="s">
        <v>40</v>
      </c>
    </row>
    <row r="23" spans="1:4" ht="63.75" thickBot="1" x14ac:dyDescent="0.3">
      <c r="A23" s="44">
        <v>910500</v>
      </c>
      <c r="B23" s="43" t="s">
        <v>41</v>
      </c>
      <c r="C23" s="44">
        <v>932</v>
      </c>
      <c r="D23" s="43" t="s">
        <v>42</v>
      </c>
    </row>
    <row r="24" spans="1:4" ht="42.75" thickBot="1" x14ac:dyDescent="0.3">
      <c r="A24" s="77">
        <v>911001</v>
      </c>
      <c r="B24" s="78" t="s">
        <v>1226</v>
      </c>
      <c r="C24" s="44">
        <v>933</v>
      </c>
      <c r="D24" s="43" t="s">
        <v>43</v>
      </c>
    </row>
    <row r="25" spans="1:4" ht="42.75" thickBot="1" x14ac:dyDescent="0.3">
      <c r="A25" s="77">
        <v>911002</v>
      </c>
      <c r="B25" s="78" t="s">
        <v>618</v>
      </c>
      <c r="C25" s="44">
        <v>934</v>
      </c>
      <c r="D25" s="43" t="s">
        <v>44</v>
      </c>
    </row>
    <row r="26" spans="1:4" ht="53.25" thickBot="1" x14ac:dyDescent="0.3">
      <c r="A26" s="77">
        <v>911003</v>
      </c>
      <c r="B26" s="78" t="s">
        <v>619</v>
      </c>
      <c r="C26" s="44">
        <v>935</v>
      </c>
      <c r="D26" s="43" t="s">
        <v>45</v>
      </c>
    </row>
    <row r="27" spans="1:4" ht="32.25" thickBot="1" x14ac:dyDescent="0.3">
      <c r="A27" s="77">
        <v>911004</v>
      </c>
      <c r="B27" s="78" t="s">
        <v>620</v>
      </c>
      <c r="C27" s="42">
        <v>2</v>
      </c>
      <c r="D27" s="43" t="s">
        <v>46</v>
      </c>
    </row>
    <row r="28" spans="1:4" ht="55.5" customHeight="1" thickBot="1" x14ac:dyDescent="0.3">
      <c r="A28" s="77">
        <v>911005</v>
      </c>
      <c r="B28" s="78" t="s">
        <v>621</v>
      </c>
      <c r="C28" s="44">
        <v>991</v>
      </c>
      <c r="D28" s="43" t="s">
        <v>1050</v>
      </c>
    </row>
    <row r="29" spans="1:4" ht="42.75" thickBot="1" x14ac:dyDescent="0.3">
      <c r="A29" s="77">
        <v>911006</v>
      </c>
      <c r="B29" s="78" t="s">
        <v>622</v>
      </c>
      <c r="C29" s="44">
        <v>992</v>
      </c>
      <c r="D29" s="43" t="s">
        <v>47</v>
      </c>
    </row>
    <row r="30" spans="1:4" ht="42.75" thickBot="1" x14ac:dyDescent="0.3">
      <c r="A30" s="77">
        <v>911007</v>
      </c>
      <c r="B30" s="78" t="s">
        <v>623</v>
      </c>
      <c r="C30" s="44">
        <v>993</v>
      </c>
      <c r="D30" s="43" t="s">
        <v>48</v>
      </c>
    </row>
    <row r="31" spans="1:4" ht="42.75" thickBot="1" x14ac:dyDescent="0.3">
      <c r="A31" s="77">
        <v>911008</v>
      </c>
      <c r="B31" s="78" t="s">
        <v>624</v>
      </c>
      <c r="C31" s="44">
        <v>994</v>
      </c>
      <c r="D31" s="43" t="s">
        <v>49</v>
      </c>
    </row>
    <row r="32" spans="1:4" ht="42.75" thickBot="1" x14ac:dyDescent="0.3">
      <c r="A32" s="77">
        <v>911009</v>
      </c>
      <c r="B32" s="78" t="s">
        <v>625</v>
      </c>
      <c r="C32" s="44">
        <v>995</v>
      </c>
      <c r="D32" s="43" t="s">
        <v>50</v>
      </c>
    </row>
    <row r="33" spans="1:4" ht="42.75" thickBot="1" x14ac:dyDescent="0.3">
      <c r="A33" s="77">
        <v>911010</v>
      </c>
      <c r="B33" s="78" t="s">
        <v>626</v>
      </c>
      <c r="C33" s="44">
        <v>996</v>
      </c>
      <c r="D33" s="43" t="s">
        <v>51</v>
      </c>
    </row>
    <row r="34" spans="1:4" ht="42.75" thickBot="1" x14ac:dyDescent="0.3">
      <c r="A34" s="77">
        <v>911011</v>
      </c>
      <c r="B34" s="78" t="s">
        <v>627</v>
      </c>
      <c r="C34" s="44">
        <v>997</v>
      </c>
      <c r="D34" s="43" t="s">
        <v>52</v>
      </c>
    </row>
    <row r="35" spans="1:4" ht="63.75" thickBot="1" x14ac:dyDescent="0.3">
      <c r="A35" s="77">
        <v>911012</v>
      </c>
      <c r="B35" s="78" t="s">
        <v>628</v>
      </c>
      <c r="C35" s="44">
        <v>998</v>
      </c>
      <c r="D35" s="43" t="s">
        <v>1053</v>
      </c>
    </row>
    <row r="36" spans="1:4" ht="42.75" thickBot="1" x14ac:dyDescent="0.3">
      <c r="A36" s="77">
        <v>911013</v>
      </c>
      <c r="B36" s="78" t="s">
        <v>629</v>
      </c>
      <c r="C36" s="44">
        <v>999</v>
      </c>
      <c r="D36" s="43" t="s">
        <v>53</v>
      </c>
    </row>
    <row r="37" spans="1:4" ht="21.75" thickBot="1" x14ac:dyDescent="0.3">
      <c r="A37" s="77">
        <v>911014</v>
      </c>
      <c r="B37" s="78" t="s">
        <v>630</v>
      </c>
      <c r="C37" s="44">
        <v>0</v>
      </c>
      <c r="D37" s="43" t="s">
        <v>1059</v>
      </c>
    </row>
    <row r="38" spans="1:4" ht="21.75" thickBot="1" x14ac:dyDescent="0.3">
      <c r="A38" s="77">
        <v>911015</v>
      </c>
      <c r="B38" s="78" t="s">
        <v>631</v>
      </c>
      <c r="C38" s="45"/>
      <c r="D38" s="45"/>
    </row>
    <row r="39" spans="1:4" ht="21.75" thickBot="1" x14ac:dyDescent="0.3">
      <c r="A39" s="77">
        <v>911016</v>
      </c>
      <c r="B39" s="78" t="s">
        <v>632</v>
      </c>
      <c r="C39" s="45"/>
      <c r="D39" s="45"/>
    </row>
    <row r="40" spans="1:4" ht="21.75" thickBot="1" x14ac:dyDescent="0.3">
      <c r="A40" s="77">
        <v>911017</v>
      </c>
      <c r="B40" s="78" t="s">
        <v>633</v>
      </c>
      <c r="C40" s="45"/>
      <c r="D40" s="45"/>
    </row>
    <row r="41" spans="1:4" ht="21.75" thickBot="1" x14ac:dyDescent="0.3">
      <c r="A41" s="77">
        <v>911018</v>
      </c>
      <c r="B41" s="78" t="s">
        <v>634</v>
      </c>
      <c r="C41" s="45"/>
      <c r="D41" s="45"/>
    </row>
    <row r="42" spans="1:4" ht="21.75" thickBot="1" x14ac:dyDescent="0.3">
      <c r="A42" s="77">
        <v>911201</v>
      </c>
      <c r="B42" s="78" t="s">
        <v>635</v>
      </c>
      <c r="C42" s="45"/>
      <c r="D42" s="45"/>
    </row>
    <row r="43" spans="1:4" ht="21.75" thickBot="1" x14ac:dyDescent="0.3">
      <c r="A43" s="77">
        <v>911202</v>
      </c>
      <c r="B43" s="78" t="s">
        <v>636</v>
      </c>
      <c r="C43" s="45"/>
      <c r="D43" s="45"/>
    </row>
    <row r="44" spans="1:4" ht="21.75" thickBot="1" x14ac:dyDescent="0.3">
      <c r="A44" s="77">
        <v>911204</v>
      </c>
      <c r="B44" s="78" t="s">
        <v>637</v>
      </c>
      <c r="C44" s="45"/>
      <c r="D44" s="45"/>
    </row>
    <row r="45" spans="1:4" ht="21.75" thickBot="1" x14ac:dyDescent="0.3">
      <c r="A45" s="77">
        <v>911205</v>
      </c>
      <c r="B45" s="78" t="s">
        <v>638</v>
      </c>
      <c r="C45" s="45"/>
      <c r="D45" s="45"/>
    </row>
    <row r="46" spans="1:4" ht="21.75" thickBot="1" x14ac:dyDescent="0.3">
      <c r="A46" s="77">
        <v>911206</v>
      </c>
      <c r="B46" s="78" t="s">
        <v>639</v>
      </c>
      <c r="C46" s="45"/>
      <c r="D46" s="45"/>
    </row>
    <row r="47" spans="1:4" ht="21.75" thickBot="1" x14ac:dyDescent="0.3">
      <c r="A47" s="77">
        <v>911207</v>
      </c>
      <c r="B47" s="78" t="s">
        <v>640</v>
      </c>
      <c r="C47" s="45"/>
      <c r="D47" s="45"/>
    </row>
    <row r="48" spans="1:4" ht="15.75" thickBot="1" x14ac:dyDescent="0.3">
      <c r="A48" s="44">
        <v>911500</v>
      </c>
      <c r="B48" s="43" t="s">
        <v>54</v>
      </c>
      <c r="C48" s="45"/>
      <c r="D48" s="45"/>
    </row>
    <row r="49" spans="1:4" ht="32.25" thickBot="1" x14ac:dyDescent="0.3">
      <c r="A49" s="77">
        <v>912001</v>
      </c>
      <c r="B49" s="78" t="s">
        <v>641</v>
      </c>
      <c r="C49" s="45"/>
      <c r="D49" s="45"/>
    </row>
    <row r="50" spans="1:4" ht="21.75" thickBot="1" x14ac:dyDescent="0.3">
      <c r="A50" s="44">
        <v>912002</v>
      </c>
      <c r="B50" s="43" t="s">
        <v>55</v>
      </c>
      <c r="C50" s="45"/>
      <c r="D50" s="45"/>
    </row>
    <row r="51" spans="1:4" ht="32.25" thickBot="1" x14ac:dyDescent="0.3">
      <c r="A51" s="77">
        <v>912003</v>
      </c>
      <c r="B51" s="78" t="s">
        <v>642</v>
      </c>
      <c r="C51" s="45"/>
      <c r="D51" s="45"/>
    </row>
    <row r="52" spans="1:4" ht="21.75" thickBot="1" x14ac:dyDescent="0.3">
      <c r="A52" s="44">
        <v>912004</v>
      </c>
      <c r="B52" s="43" t="s">
        <v>1227</v>
      </c>
      <c r="C52" s="45"/>
      <c r="D52" s="45"/>
    </row>
    <row r="53" spans="1:4" ht="21.75" thickBot="1" x14ac:dyDescent="0.3">
      <c r="A53" s="44">
        <v>912005</v>
      </c>
      <c r="B53" s="43" t="s">
        <v>56</v>
      </c>
      <c r="C53" s="45"/>
      <c r="D53" s="45"/>
    </row>
    <row r="54" spans="1:4" ht="32.25" thickBot="1" x14ac:dyDescent="0.3">
      <c r="A54" s="77">
        <v>912006</v>
      </c>
      <c r="B54" s="78" t="s">
        <v>643</v>
      </c>
      <c r="C54" s="45"/>
      <c r="D54" s="45"/>
    </row>
    <row r="55" spans="1:4" ht="21.75" thickBot="1" x14ac:dyDescent="0.3">
      <c r="A55" s="44">
        <v>912007</v>
      </c>
      <c r="B55" s="43" t="s">
        <v>57</v>
      </c>
      <c r="C55" s="45"/>
      <c r="D55" s="45"/>
    </row>
    <row r="56" spans="1:4" ht="21.75" thickBot="1" x14ac:dyDescent="0.3">
      <c r="A56" s="44">
        <v>912008</v>
      </c>
      <c r="B56" s="43" t="s">
        <v>58</v>
      </c>
      <c r="C56" s="45"/>
      <c r="D56" s="45"/>
    </row>
    <row r="57" spans="1:4" ht="21.75" thickBot="1" x14ac:dyDescent="0.3">
      <c r="A57" s="44">
        <v>912009</v>
      </c>
      <c r="B57" s="43" t="s">
        <v>59</v>
      </c>
      <c r="C57" s="45"/>
      <c r="D57" s="45"/>
    </row>
    <row r="58" spans="1:4" ht="21.75" thickBot="1" x14ac:dyDescent="0.3">
      <c r="A58" s="44">
        <v>912101</v>
      </c>
      <c r="B58" s="43" t="s">
        <v>60</v>
      </c>
      <c r="C58" s="45"/>
      <c r="D58" s="45"/>
    </row>
    <row r="59" spans="1:4" ht="21.75" thickBot="1" x14ac:dyDescent="0.3">
      <c r="A59" s="44">
        <v>912102</v>
      </c>
      <c r="B59" s="43" t="s">
        <v>61</v>
      </c>
      <c r="C59" s="45"/>
      <c r="D59" s="45"/>
    </row>
    <row r="60" spans="1:4" ht="21.75" thickBot="1" x14ac:dyDescent="0.3">
      <c r="A60" s="44">
        <v>912201</v>
      </c>
      <c r="B60" s="43" t="s">
        <v>62</v>
      </c>
      <c r="C60" s="45"/>
      <c r="D60" s="45"/>
    </row>
    <row r="61" spans="1:4" ht="21.75" thickBot="1" x14ac:dyDescent="0.3">
      <c r="A61" s="44">
        <v>912202</v>
      </c>
      <c r="B61" s="43" t="s">
        <v>63</v>
      </c>
      <c r="C61" s="45"/>
      <c r="D61" s="45"/>
    </row>
    <row r="62" spans="1:4" ht="21.75" thickBot="1" x14ac:dyDescent="0.3">
      <c r="A62" s="44">
        <v>912203</v>
      </c>
      <c r="B62" s="43" t="s">
        <v>64</v>
      </c>
      <c r="C62" s="45"/>
      <c r="D62" s="45"/>
    </row>
    <row r="63" spans="1:4" ht="15.75" thickBot="1" x14ac:dyDescent="0.3">
      <c r="A63" s="44">
        <v>912500</v>
      </c>
      <c r="B63" s="43" t="s">
        <v>65</v>
      </c>
      <c r="C63" s="45"/>
      <c r="D63" s="45"/>
    </row>
    <row r="64" spans="1:4" ht="32.25" thickBot="1" x14ac:dyDescent="0.3">
      <c r="A64" s="77">
        <v>913001</v>
      </c>
      <c r="B64" s="78" t="s">
        <v>644</v>
      </c>
      <c r="C64" s="45"/>
      <c r="D64" s="45"/>
    </row>
    <row r="65" spans="1:4" ht="32.25" thickBot="1" x14ac:dyDescent="0.3">
      <c r="A65" s="77">
        <v>913002</v>
      </c>
      <c r="B65" s="78" t="s">
        <v>645</v>
      </c>
      <c r="C65" s="45"/>
      <c r="D65" s="45"/>
    </row>
    <row r="66" spans="1:4" ht="32.25" thickBot="1" x14ac:dyDescent="0.3">
      <c r="A66" s="77">
        <v>913003</v>
      </c>
      <c r="B66" s="78" t="s">
        <v>646</v>
      </c>
      <c r="C66" s="45"/>
      <c r="D66" s="45"/>
    </row>
    <row r="67" spans="1:4" ht="32.25" thickBot="1" x14ac:dyDescent="0.3">
      <c r="A67" s="77">
        <v>913004</v>
      </c>
      <c r="B67" s="78" t="s">
        <v>647</v>
      </c>
      <c r="C67" s="45"/>
      <c r="D67" s="45"/>
    </row>
    <row r="68" spans="1:4" ht="32.25" thickBot="1" x14ac:dyDescent="0.3">
      <c r="A68" s="77">
        <v>913005</v>
      </c>
      <c r="B68" s="78" t="s">
        <v>648</v>
      </c>
      <c r="C68" s="45"/>
      <c r="D68" s="45"/>
    </row>
    <row r="69" spans="1:4" ht="32.25" thickBot="1" x14ac:dyDescent="0.3">
      <c r="A69" s="77">
        <v>913006</v>
      </c>
      <c r="B69" s="78" t="s">
        <v>649</v>
      </c>
      <c r="C69" s="45"/>
      <c r="D69" s="45"/>
    </row>
    <row r="70" spans="1:4" ht="32.25" thickBot="1" x14ac:dyDescent="0.3">
      <c r="A70" s="77">
        <v>913007</v>
      </c>
      <c r="B70" s="78" t="s">
        <v>650</v>
      </c>
      <c r="C70" s="45"/>
      <c r="D70" s="45"/>
    </row>
    <row r="71" spans="1:4" ht="32.25" thickBot="1" x14ac:dyDescent="0.3">
      <c r="A71" s="77">
        <v>913008</v>
      </c>
      <c r="B71" s="78" t="s">
        <v>651</v>
      </c>
      <c r="C71" s="45"/>
      <c r="D71" s="45"/>
    </row>
    <row r="72" spans="1:4" ht="32.25" thickBot="1" x14ac:dyDescent="0.3">
      <c r="A72" s="77">
        <v>913009</v>
      </c>
      <c r="B72" s="78" t="s">
        <v>652</v>
      </c>
      <c r="C72" s="45"/>
      <c r="D72" s="45"/>
    </row>
    <row r="73" spans="1:4" ht="32.25" thickBot="1" x14ac:dyDescent="0.3">
      <c r="A73" s="77">
        <v>913010</v>
      </c>
      <c r="B73" s="78" t="s">
        <v>653</v>
      </c>
      <c r="C73" s="45"/>
      <c r="D73" s="45"/>
    </row>
    <row r="74" spans="1:4" ht="32.25" thickBot="1" x14ac:dyDescent="0.3">
      <c r="A74" s="77">
        <v>913011</v>
      </c>
      <c r="B74" s="78" t="s">
        <v>654</v>
      </c>
      <c r="C74" s="45"/>
      <c r="D74" s="45"/>
    </row>
    <row r="75" spans="1:4" ht="32.25" thickBot="1" x14ac:dyDescent="0.3">
      <c r="A75" s="77">
        <v>913012</v>
      </c>
      <c r="B75" s="78" t="s">
        <v>655</v>
      </c>
      <c r="C75" s="45"/>
      <c r="D75" s="45"/>
    </row>
    <row r="76" spans="1:4" ht="32.25" thickBot="1" x14ac:dyDescent="0.3">
      <c r="A76" s="77">
        <v>913013</v>
      </c>
      <c r="B76" s="78" t="s">
        <v>656</v>
      </c>
      <c r="C76" s="45"/>
      <c r="D76" s="45"/>
    </row>
    <row r="77" spans="1:4" ht="32.25" thickBot="1" x14ac:dyDescent="0.3">
      <c r="A77" s="77">
        <v>913014</v>
      </c>
      <c r="B77" s="78" t="s">
        <v>657</v>
      </c>
      <c r="C77" s="45"/>
      <c r="D77" s="45"/>
    </row>
    <row r="78" spans="1:4" ht="32.25" thickBot="1" x14ac:dyDescent="0.3">
      <c r="A78" s="77">
        <v>913015</v>
      </c>
      <c r="B78" s="78" t="s">
        <v>658</v>
      </c>
      <c r="C78" s="45"/>
      <c r="D78" s="45"/>
    </row>
    <row r="79" spans="1:4" ht="32.25" thickBot="1" x14ac:dyDescent="0.3">
      <c r="A79" s="77">
        <v>913016</v>
      </c>
      <c r="B79" s="78" t="s">
        <v>659</v>
      </c>
      <c r="C79" s="45"/>
      <c r="D79" s="45"/>
    </row>
    <row r="80" spans="1:4" ht="32.25" thickBot="1" x14ac:dyDescent="0.3">
      <c r="A80" s="77">
        <v>913017</v>
      </c>
      <c r="B80" s="78" t="s">
        <v>660</v>
      </c>
      <c r="C80" s="45"/>
      <c r="D80" s="45"/>
    </row>
    <row r="81" spans="1:4" ht="32.25" thickBot="1" x14ac:dyDescent="0.3">
      <c r="A81" s="77">
        <v>913018</v>
      </c>
      <c r="B81" s="78" t="s">
        <v>661</v>
      </c>
      <c r="C81" s="45"/>
      <c r="D81" s="45"/>
    </row>
    <row r="82" spans="1:4" ht="32.25" thickBot="1" x14ac:dyDescent="0.3">
      <c r="A82" s="77">
        <v>913019</v>
      </c>
      <c r="B82" s="78" t="s">
        <v>662</v>
      </c>
      <c r="C82" s="45"/>
      <c r="D82" s="45"/>
    </row>
    <row r="83" spans="1:4" ht="32.25" thickBot="1" x14ac:dyDescent="0.3">
      <c r="A83" s="77">
        <v>913020</v>
      </c>
      <c r="B83" s="78" t="s">
        <v>663</v>
      </c>
      <c r="C83" s="45"/>
      <c r="D83" s="45"/>
    </row>
    <row r="84" spans="1:4" ht="21.75" thickBot="1" x14ac:dyDescent="0.3">
      <c r="A84" s="44">
        <v>913021</v>
      </c>
      <c r="B84" s="43" t="s">
        <v>66</v>
      </c>
      <c r="C84" s="45"/>
      <c r="D84" s="45"/>
    </row>
    <row r="85" spans="1:4" ht="21.75" thickBot="1" x14ac:dyDescent="0.3">
      <c r="A85" s="44">
        <v>913201</v>
      </c>
      <c r="B85" s="43" t="s">
        <v>67</v>
      </c>
      <c r="C85" s="45"/>
      <c r="D85" s="45"/>
    </row>
    <row r="86" spans="1:4" ht="32.25" thickBot="1" x14ac:dyDescent="0.3">
      <c r="A86" s="77">
        <v>913202</v>
      </c>
      <c r="B86" s="78" t="s">
        <v>1054</v>
      </c>
      <c r="C86" s="45"/>
      <c r="D86" s="45"/>
    </row>
    <row r="87" spans="1:4" ht="32.25" thickBot="1" x14ac:dyDescent="0.3">
      <c r="A87" s="77">
        <v>913203</v>
      </c>
      <c r="B87" s="78" t="s">
        <v>664</v>
      </c>
      <c r="C87" s="45"/>
      <c r="D87" s="45"/>
    </row>
    <row r="88" spans="1:4" ht="32.25" thickBot="1" x14ac:dyDescent="0.3">
      <c r="A88" s="77">
        <v>913204</v>
      </c>
      <c r="B88" s="78" t="s">
        <v>665</v>
      </c>
      <c r="C88" s="45"/>
      <c r="D88" s="45"/>
    </row>
    <row r="89" spans="1:4" ht="32.25" thickBot="1" x14ac:dyDescent="0.3">
      <c r="A89" s="77">
        <v>913205</v>
      </c>
      <c r="B89" s="78" t="s">
        <v>666</v>
      </c>
      <c r="C89" s="45"/>
      <c r="D89" s="45"/>
    </row>
    <row r="90" spans="1:4" ht="21.75" thickBot="1" x14ac:dyDescent="0.3">
      <c r="A90" s="44">
        <v>913206</v>
      </c>
      <c r="B90" s="43" t="s">
        <v>68</v>
      </c>
      <c r="C90" s="45"/>
      <c r="D90" s="45"/>
    </row>
    <row r="91" spans="1:4" ht="32.25" thickBot="1" x14ac:dyDescent="0.3">
      <c r="A91" s="77">
        <v>913207</v>
      </c>
      <c r="B91" s="78" t="s">
        <v>667</v>
      </c>
      <c r="C91" s="45"/>
      <c r="D91" s="45"/>
    </row>
    <row r="92" spans="1:4" ht="21.75" thickBot="1" x14ac:dyDescent="0.3">
      <c r="A92" s="44">
        <v>913208</v>
      </c>
      <c r="B92" s="43" t="s">
        <v>69</v>
      </c>
      <c r="C92" s="45"/>
      <c r="D92" s="45"/>
    </row>
    <row r="93" spans="1:4" ht="32.25" thickBot="1" x14ac:dyDescent="0.3">
      <c r="A93" s="77">
        <v>913209</v>
      </c>
      <c r="B93" s="78" t="s">
        <v>668</v>
      </c>
      <c r="C93" s="45"/>
      <c r="D93" s="45"/>
    </row>
    <row r="94" spans="1:4" ht="32.25" thickBot="1" x14ac:dyDescent="0.3">
      <c r="A94" s="77">
        <v>913210</v>
      </c>
      <c r="B94" s="78" t="s">
        <v>669</v>
      </c>
      <c r="C94" s="45"/>
      <c r="D94" s="45"/>
    </row>
    <row r="95" spans="1:4" ht="32.25" thickBot="1" x14ac:dyDescent="0.3">
      <c r="A95" s="77">
        <v>913212</v>
      </c>
      <c r="B95" s="78" t="s">
        <v>670</v>
      </c>
      <c r="C95" s="45"/>
      <c r="D95" s="45"/>
    </row>
    <row r="96" spans="1:4" ht="32.25" thickBot="1" x14ac:dyDescent="0.3">
      <c r="A96" s="77">
        <v>913213</v>
      </c>
      <c r="B96" s="78" t="s">
        <v>671</v>
      </c>
      <c r="C96" s="45"/>
      <c r="D96" s="45"/>
    </row>
    <row r="97" spans="1:4" ht="15.75" thickBot="1" x14ac:dyDescent="0.3">
      <c r="A97" s="44">
        <v>913500</v>
      </c>
      <c r="B97" s="43" t="s">
        <v>70</v>
      </c>
      <c r="C97" s="45"/>
      <c r="D97" s="45"/>
    </row>
    <row r="98" spans="1:4" ht="32.25" thickBot="1" x14ac:dyDescent="0.3">
      <c r="A98" s="44">
        <v>913701</v>
      </c>
      <c r="B98" s="43" t="s">
        <v>71</v>
      </c>
      <c r="C98" s="45"/>
      <c r="D98" s="45"/>
    </row>
    <row r="99" spans="1:4" ht="32.25" thickBot="1" x14ac:dyDescent="0.3">
      <c r="A99" s="44">
        <v>913702</v>
      </c>
      <c r="B99" s="43" t="s">
        <v>72</v>
      </c>
      <c r="C99" s="45"/>
      <c r="D99" s="45"/>
    </row>
    <row r="100" spans="1:4" ht="42.75" thickBot="1" x14ac:dyDescent="0.3">
      <c r="A100" s="44">
        <v>913704</v>
      </c>
      <c r="B100" s="43" t="s">
        <v>73</v>
      </c>
      <c r="C100" s="45"/>
      <c r="D100" s="45"/>
    </row>
    <row r="101" spans="1:4" ht="42.75" thickBot="1" x14ac:dyDescent="0.3">
      <c r="A101" s="44">
        <v>913706</v>
      </c>
      <c r="B101" s="43" t="s">
        <v>74</v>
      </c>
      <c r="C101" s="45"/>
      <c r="D101" s="45"/>
    </row>
    <row r="102" spans="1:4" ht="32.25" thickBot="1" x14ac:dyDescent="0.3">
      <c r="A102" s="44">
        <v>913708</v>
      </c>
      <c r="B102" s="43" t="s">
        <v>75</v>
      </c>
      <c r="C102" s="45"/>
      <c r="D102" s="45"/>
    </row>
    <row r="103" spans="1:4" ht="32.25" thickBot="1" x14ac:dyDescent="0.3">
      <c r="A103" s="77">
        <v>914001</v>
      </c>
      <c r="B103" s="78" t="s">
        <v>672</v>
      </c>
      <c r="C103" s="45"/>
      <c r="D103" s="45"/>
    </row>
    <row r="104" spans="1:4" ht="32.25" thickBot="1" x14ac:dyDescent="0.3">
      <c r="A104" s="44">
        <v>914002</v>
      </c>
      <c r="B104" s="43" t="s">
        <v>76</v>
      </c>
      <c r="C104" s="45"/>
      <c r="D104" s="45"/>
    </row>
    <row r="105" spans="1:4" ht="32.25" thickBot="1" x14ac:dyDescent="0.3">
      <c r="A105" s="44">
        <v>914003</v>
      </c>
      <c r="B105" s="43" t="s">
        <v>77</v>
      </c>
      <c r="C105" s="45"/>
      <c r="D105" s="45"/>
    </row>
    <row r="106" spans="1:4" ht="32.25" thickBot="1" x14ac:dyDescent="0.3">
      <c r="A106" s="44">
        <v>914004</v>
      </c>
      <c r="B106" s="43" t="s">
        <v>78</v>
      </c>
      <c r="C106" s="45"/>
      <c r="D106" s="45"/>
    </row>
    <row r="107" spans="1:4" ht="32.25" thickBot="1" x14ac:dyDescent="0.3">
      <c r="A107" s="44">
        <v>914005</v>
      </c>
      <c r="B107" s="43" t="s">
        <v>79</v>
      </c>
      <c r="C107" s="45"/>
      <c r="D107" s="45"/>
    </row>
    <row r="108" spans="1:4" ht="32.25" thickBot="1" x14ac:dyDescent="0.3">
      <c r="A108" s="44">
        <v>914006</v>
      </c>
      <c r="B108" s="43" t="s">
        <v>80</v>
      </c>
      <c r="C108" s="45"/>
      <c r="D108" s="45"/>
    </row>
    <row r="109" spans="1:4" ht="32.25" thickBot="1" x14ac:dyDescent="0.3">
      <c r="A109" s="44">
        <v>914007</v>
      </c>
      <c r="B109" s="43" t="s">
        <v>81</v>
      </c>
      <c r="C109" s="45"/>
      <c r="D109" s="45"/>
    </row>
    <row r="110" spans="1:4" ht="32.25" thickBot="1" x14ac:dyDescent="0.3">
      <c r="A110" s="44">
        <v>914008</v>
      </c>
      <c r="B110" s="43" t="s">
        <v>82</v>
      </c>
      <c r="C110" s="45"/>
      <c r="D110" s="45"/>
    </row>
    <row r="111" spans="1:4" ht="32.25" thickBot="1" x14ac:dyDescent="0.3">
      <c r="A111" s="44">
        <v>914009</v>
      </c>
      <c r="B111" s="43" t="s">
        <v>83</v>
      </c>
      <c r="C111" s="45"/>
      <c r="D111" s="45"/>
    </row>
    <row r="112" spans="1:4" ht="32.25" thickBot="1" x14ac:dyDescent="0.3">
      <c r="A112" s="44">
        <v>914010</v>
      </c>
      <c r="B112" s="43" t="s">
        <v>84</v>
      </c>
      <c r="C112" s="45"/>
      <c r="D112" s="45"/>
    </row>
    <row r="113" spans="1:4" ht="32.25" thickBot="1" x14ac:dyDescent="0.3">
      <c r="A113" s="44">
        <v>914011</v>
      </c>
      <c r="B113" s="43" t="s">
        <v>85</v>
      </c>
      <c r="C113" s="45"/>
      <c r="D113" s="45"/>
    </row>
    <row r="114" spans="1:4" ht="32.25" thickBot="1" x14ac:dyDescent="0.3">
      <c r="A114" s="44">
        <v>914012</v>
      </c>
      <c r="B114" s="43" t="s">
        <v>86</v>
      </c>
      <c r="C114" s="45"/>
      <c r="D114" s="45"/>
    </row>
    <row r="115" spans="1:4" ht="32.25" thickBot="1" x14ac:dyDescent="0.3">
      <c r="A115" s="44">
        <v>914013</v>
      </c>
      <c r="B115" s="43" t="s">
        <v>87</v>
      </c>
      <c r="C115" s="45"/>
      <c r="D115" s="45"/>
    </row>
    <row r="116" spans="1:4" ht="32.25" thickBot="1" x14ac:dyDescent="0.3">
      <c r="A116" s="44">
        <v>914014</v>
      </c>
      <c r="B116" s="43" t="s">
        <v>88</v>
      </c>
      <c r="C116" s="45"/>
      <c r="D116" s="45"/>
    </row>
    <row r="117" spans="1:4" ht="21.75" thickBot="1" x14ac:dyDescent="0.3">
      <c r="A117" s="44">
        <v>914016</v>
      </c>
      <c r="B117" s="43" t="s">
        <v>89</v>
      </c>
      <c r="C117" s="45"/>
      <c r="D117" s="45"/>
    </row>
    <row r="118" spans="1:4" ht="32.25" thickBot="1" x14ac:dyDescent="0.3">
      <c r="A118" s="44">
        <v>914017</v>
      </c>
      <c r="B118" s="43" t="s">
        <v>90</v>
      </c>
      <c r="C118" s="45"/>
      <c r="D118" s="45"/>
    </row>
    <row r="119" spans="1:4" ht="32.25" thickBot="1" x14ac:dyDescent="0.3">
      <c r="A119" s="44">
        <v>914019</v>
      </c>
      <c r="B119" s="43" t="s">
        <v>91</v>
      </c>
      <c r="C119" s="45"/>
      <c r="D119" s="45"/>
    </row>
    <row r="120" spans="1:4" ht="32.25" thickBot="1" x14ac:dyDescent="0.3">
      <c r="A120" s="44">
        <v>914020</v>
      </c>
      <c r="B120" s="43" t="s">
        <v>92</v>
      </c>
      <c r="C120" s="45"/>
      <c r="D120" s="45"/>
    </row>
    <row r="121" spans="1:4" ht="32.25" thickBot="1" x14ac:dyDescent="0.3">
      <c r="A121" s="44">
        <v>914021</v>
      </c>
      <c r="B121" s="43" t="s">
        <v>93</v>
      </c>
      <c r="C121" s="45"/>
      <c r="D121" s="45"/>
    </row>
    <row r="122" spans="1:4" ht="32.25" thickBot="1" x14ac:dyDescent="0.3">
      <c r="A122" s="44">
        <v>914022</v>
      </c>
      <c r="B122" s="43" t="s">
        <v>1191</v>
      </c>
      <c r="C122" s="45"/>
      <c r="D122" s="45"/>
    </row>
    <row r="123" spans="1:4" ht="32.25" thickBot="1" x14ac:dyDescent="0.3">
      <c r="A123" s="44">
        <v>914023</v>
      </c>
      <c r="B123" s="43" t="s">
        <v>94</v>
      </c>
      <c r="C123" s="45"/>
      <c r="D123" s="45"/>
    </row>
    <row r="124" spans="1:4" ht="32.25" thickBot="1" x14ac:dyDescent="0.3">
      <c r="A124" s="44">
        <v>914024</v>
      </c>
      <c r="B124" s="43" t="s">
        <v>95</v>
      </c>
      <c r="C124" s="45"/>
      <c r="D124" s="45"/>
    </row>
    <row r="125" spans="1:4" ht="32.25" thickBot="1" x14ac:dyDescent="0.3">
      <c r="A125" s="44">
        <v>914025</v>
      </c>
      <c r="B125" s="43" t="s">
        <v>1190</v>
      </c>
      <c r="C125" s="45"/>
      <c r="D125" s="45"/>
    </row>
    <row r="126" spans="1:4" ht="32.25" thickBot="1" x14ac:dyDescent="0.3">
      <c r="A126" s="44">
        <v>914026</v>
      </c>
      <c r="B126" s="43" t="s">
        <v>1180</v>
      </c>
      <c r="C126" s="45"/>
      <c r="D126" s="45"/>
    </row>
    <row r="127" spans="1:4" ht="42.75" thickBot="1" x14ac:dyDescent="0.3">
      <c r="A127" s="44">
        <v>914027</v>
      </c>
      <c r="B127" s="43" t="s">
        <v>96</v>
      </c>
      <c r="C127" s="45"/>
      <c r="D127" s="45"/>
    </row>
    <row r="128" spans="1:4" ht="32.25" thickBot="1" x14ac:dyDescent="0.3">
      <c r="A128" s="44">
        <v>914201</v>
      </c>
      <c r="B128" s="43" t="s">
        <v>97</v>
      </c>
      <c r="C128" s="45"/>
      <c r="D128" s="45"/>
    </row>
    <row r="129" spans="1:4" ht="32.25" thickBot="1" x14ac:dyDescent="0.3">
      <c r="A129" s="44">
        <v>914202</v>
      </c>
      <c r="B129" s="43" t="s">
        <v>98</v>
      </c>
      <c r="C129" s="45"/>
      <c r="D129" s="45"/>
    </row>
    <row r="130" spans="1:4" ht="32.25" thickBot="1" x14ac:dyDescent="0.3">
      <c r="A130" s="44">
        <v>914203</v>
      </c>
      <c r="B130" s="43" t="s">
        <v>99</v>
      </c>
      <c r="C130" s="45"/>
      <c r="D130" s="45"/>
    </row>
    <row r="131" spans="1:4" ht="32.25" thickBot="1" x14ac:dyDescent="0.3">
      <c r="A131" s="44">
        <v>914204</v>
      </c>
      <c r="B131" s="43" t="s">
        <v>100</v>
      </c>
      <c r="C131" s="45"/>
      <c r="D131" s="45"/>
    </row>
    <row r="132" spans="1:4" ht="32.25" thickBot="1" x14ac:dyDescent="0.3">
      <c r="A132" s="44">
        <v>914205</v>
      </c>
      <c r="B132" s="43" t="s">
        <v>101</v>
      </c>
      <c r="C132" s="45"/>
      <c r="D132" s="45"/>
    </row>
    <row r="133" spans="1:4" ht="32.25" thickBot="1" x14ac:dyDescent="0.3">
      <c r="A133" s="44">
        <v>914206</v>
      </c>
      <c r="B133" s="43" t="s">
        <v>102</v>
      </c>
      <c r="C133" s="45"/>
      <c r="D133" s="45"/>
    </row>
    <row r="134" spans="1:4" ht="32.25" thickBot="1" x14ac:dyDescent="0.3">
      <c r="A134" s="44">
        <v>914207</v>
      </c>
      <c r="B134" s="43" t="s">
        <v>103</v>
      </c>
      <c r="C134" s="45"/>
      <c r="D134" s="45"/>
    </row>
    <row r="135" spans="1:4" ht="32.25" thickBot="1" x14ac:dyDescent="0.3">
      <c r="A135" s="44">
        <v>914208</v>
      </c>
      <c r="B135" s="43" t="s">
        <v>104</v>
      </c>
      <c r="C135" s="45"/>
      <c r="D135" s="45"/>
    </row>
    <row r="136" spans="1:4" ht="53.25" thickBot="1" x14ac:dyDescent="0.3">
      <c r="A136" s="44">
        <v>914209</v>
      </c>
      <c r="B136" s="43" t="s">
        <v>105</v>
      </c>
      <c r="C136" s="45"/>
      <c r="D136" s="45"/>
    </row>
    <row r="137" spans="1:4" ht="53.25" thickBot="1" x14ac:dyDescent="0.3">
      <c r="A137" s="77">
        <v>914210</v>
      </c>
      <c r="B137" s="78" t="s">
        <v>673</v>
      </c>
      <c r="C137" s="45"/>
      <c r="D137" s="45"/>
    </row>
    <row r="138" spans="1:4" ht="15.75" thickBot="1" x14ac:dyDescent="0.3">
      <c r="A138" s="44">
        <v>914500</v>
      </c>
      <c r="B138" s="43" t="s">
        <v>106</v>
      </c>
      <c r="C138" s="45"/>
      <c r="D138" s="45"/>
    </row>
    <row r="139" spans="1:4" ht="21.75" thickBot="1" x14ac:dyDescent="0.3">
      <c r="A139" s="77">
        <v>915001</v>
      </c>
      <c r="B139" s="78" t="s">
        <v>674</v>
      </c>
      <c r="C139" s="45"/>
      <c r="D139" s="45"/>
    </row>
    <row r="140" spans="1:4" ht="32.25" thickBot="1" x14ac:dyDescent="0.3">
      <c r="A140" s="44">
        <v>915002</v>
      </c>
      <c r="B140" s="43" t="s">
        <v>107</v>
      </c>
      <c r="C140" s="45"/>
      <c r="D140" s="45"/>
    </row>
    <row r="141" spans="1:4" ht="21.75" thickBot="1" x14ac:dyDescent="0.3">
      <c r="A141" s="44">
        <v>915003</v>
      </c>
      <c r="B141" s="43" t="s">
        <v>108</v>
      </c>
      <c r="C141" s="45"/>
      <c r="D141" s="45"/>
    </row>
    <row r="142" spans="1:4" ht="21.75" thickBot="1" x14ac:dyDescent="0.3">
      <c r="A142" s="44">
        <v>915004</v>
      </c>
      <c r="B142" s="43" t="s">
        <v>109</v>
      </c>
      <c r="C142" s="45"/>
      <c r="D142" s="45"/>
    </row>
    <row r="143" spans="1:4" ht="32.25" thickBot="1" x14ac:dyDescent="0.3">
      <c r="A143" s="44">
        <v>915005</v>
      </c>
      <c r="B143" s="43" t="s">
        <v>110</v>
      </c>
      <c r="C143" s="45"/>
      <c r="D143" s="45"/>
    </row>
    <row r="144" spans="1:4" ht="32.25" thickBot="1" x14ac:dyDescent="0.3">
      <c r="A144" s="44">
        <v>915006</v>
      </c>
      <c r="B144" s="43" t="s">
        <v>111</v>
      </c>
      <c r="C144" s="45"/>
      <c r="D144" s="45"/>
    </row>
    <row r="145" spans="1:4" ht="32.25" thickBot="1" x14ac:dyDescent="0.3">
      <c r="A145" s="44">
        <v>915007</v>
      </c>
      <c r="B145" s="43" t="s">
        <v>112</v>
      </c>
      <c r="C145" s="45"/>
      <c r="D145" s="45"/>
    </row>
    <row r="146" spans="1:4" ht="32.25" thickBot="1" x14ac:dyDescent="0.3">
      <c r="A146" s="44">
        <v>915008</v>
      </c>
      <c r="B146" s="43" t="s">
        <v>113</v>
      </c>
      <c r="C146" s="45"/>
      <c r="D146" s="45"/>
    </row>
    <row r="147" spans="1:4" ht="32.25" thickBot="1" x14ac:dyDescent="0.3">
      <c r="A147" s="44">
        <v>915009</v>
      </c>
      <c r="B147" s="43" t="s">
        <v>114</v>
      </c>
      <c r="C147" s="45"/>
      <c r="D147" s="45"/>
    </row>
    <row r="148" spans="1:4" ht="32.25" thickBot="1" x14ac:dyDescent="0.3">
      <c r="A148" s="44">
        <v>915010</v>
      </c>
      <c r="B148" s="43" t="s">
        <v>115</v>
      </c>
      <c r="C148" s="45"/>
      <c r="D148" s="45"/>
    </row>
    <row r="149" spans="1:4" ht="32.25" thickBot="1" x14ac:dyDescent="0.3">
      <c r="A149" s="44">
        <v>915011</v>
      </c>
      <c r="B149" s="43" t="s">
        <v>116</v>
      </c>
      <c r="C149" s="45"/>
      <c r="D149" s="45"/>
    </row>
    <row r="150" spans="1:4" ht="32.25" thickBot="1" x14ac:dyDescent="0.3">
      <c r="A150" s="44">
        <v>915012</v>
      </c>
      <c r="B150" s="43" t="s">
        <v>117</v>
      </c>
      <c r="C150" s="45"/>
      <c r="D150" s="45"/>
    </row>
    <row r="151" spans="1:4" ht="32.25" thickBot="1" x14ac:dyDescent="0.3">
      <c r="A151" s="44">
        <v>915013</v>
      </c>
      <c r="B151" s="43" t="s">
        <v>118</v>
      </c>
      <c r="C151" s="45"/>
      <c r="D151" s="45"/>
    </row>
    <row r="152" spans="1:4" ht="32.25" thickBot="1" x14ac:dyDescent="0.3">
      <c r="A152" s="44">
        <v>915014</v>
      </c>
      <c r="B152" s="43" t="s">
        <v>119</v>
      </c>
      <c r="C152" s="45"/>
      <c r="D152" s="45"/>
    </row>
    <row r="153" spans="1:4" ht="32.25" thickBot="1" x14ac:dyDescent="0.3">
      <c r="A153" s="44">
        <v>915015</v>
      </c>
      <c r="B153" s="43" t="s">
        <v>120</v>
      </c>
      <c r="C153" s="45"/>
      <c r="D153" s="45"/>
    </row>
    <row r="154" spans="1:4" ht="32.25" thickBot="1" x14ac:dyDescent="0.3">
      <c r="A154" s="44">
        <v>915016</v>
      </c>
      <c r="B154" s="43" t="s">
        <v>121</v>
      </c>
      <c r="C154" s="45"/>
      <c r="D154" s="45"/>
    </row>
    <row r="155" spans="1:4" ht="32.25" thickBot="1" x14ac:dyDescent="0.3">
      <c r="A155" s="44">
        <v>915017</v>
      </c>
      <c r="B155" s="43" t="s">
        <v>122</v>
      </c>
      <c r="C155" s="45"/>
      <c r="D155" s="45"/>
    </row>
    <row r="156" spans="1:4" ht="32.25" thickBot="1" x14ac:dyDescent="0.3">
      <c r="A156" s="44">
        <v>915018</v>
      </c>
      <c r="B156" s="43" t="s">
        <v>123</v>
      </c>
      <c r="C156" s="45"/>
      <c r="D156" s="45"/>
    </row>
    <row r="157" spans="1:4" ht="32.25" thickBot="1" x14ac:dyDescent="0.3">
      <c r="A157" s="44">
        <v>915019</v>
      </c>
      <c r="B157" s="43" t="s">
        <v>124</v>
      </c>
      <c r="C157" s="45"/>
      <c r="D157" s="45"/>
    </row>
    <row r="158" spans="1:4" ht="32.25" thickBot="1" x14ac:dyDescent="0.3">
      <c r="A158" s="44">
        <v>915020</v>
      </c>
      <c r="B158" s="43" t="s">
        <v>125</v>
      </c>
      <c r="C158" s="45"/>
      <c r="D158" s="45"/>
    </row>
    <row r="159" spans="1:4" ht="32.25" thickBot="1" x14ac:dyDescent="0.3">
      <c r="A159" s="44">
        <v>915021</v>
      </c>
      <c r="B159" s="43" t="s">
        <v>126</v>
      </c>
      <c r="C159" s="45"/>
      <c r="D159" s="45"/>
    </row>
    <row r="160" spans="1:4" ht="32.25" thickBot="1" x14ac:dyDescent="0.3">
      <c r="A160" s="44">
        <v>915022</v>
      </c>
      <c r="B160" s="43" t="s">
        <v>127</v>
      </c>
      <c r="C160" s="45"/>
      <c r="D160" s="45"/>
    </row>
    <row r="161" spans="1:4" ht="32.25" thickBot="1" x14ac:dyDescent="0.3">
      <c r="A161" s="44">
        <v>915023</v>
      </c>
      <c r="B161" s="43" t="s">
        <v>128</v>
      </c>
      <c r="C161" s="45"/>
      <c r="D161" s="45"/>
    </row>
    <row r="162" spans="1:4" ht="32.25" thickBot="1" x14ac:dyDescent="0.3">
      <c r="A162" s="44">
        <v>915024</v>
      </c>
      <c r="B162" s="43" t="s">
        <v>129</v>
      </c>
      <c r="C162" s="45"/>
      <c r="D162" s="45"/>
    </row>
    <row r="163" spans="1:4" ht="32.25" thickBot="1" x14ac:dyDescent="0.3">
      <c r="A163" s="44">
        <v>915202</v>
      </c>
      <c r="B163" s="43" t="s">
        <v>130</v>
      </c>
      <c r="C163" s="45"/>
      <c r="D163" s="45"/>
    </row>
    <row r="164" spans="1:4" ht="32.25" thickBot="1" x14ac:dyDescent="0.3">
      <c r="A164" s="44">
        <v>915204</v>
      </c>
      <c r="B164" s="43" t="s">
        <v>131</v>
      </c>
      <c r="C164" s="45"/>
      <c r="D164" s="45"/>
    </row>
    <row r="165" spans="1:4" ht="32.25" thickBot="1" x14ac:dyDescent="0.3">
      <c r="A165" s="44">
        <v>915205</v>
      </c>
      <c r="B165" s="43" t="s">
        <v>132</v>
      </c>
      <c r="C165" s="45"/>
      <c r="D165" s="45"/>
    </row>
    <row r="166" spans="1:4" ht="32.25" thickBot="1" x14ac:dyDescent="0.3">
      <c r="A166" s="44">
        <v>915206</v>
      </c>
      <c r="B166" s="43" t="s">
        <v>133</v>
      </c>
      <c r="C166" s="45"/>
      <c r="D166" s="45"/>
    </row>
    <row r="167" spans="1:4" ht="42.75" thickBot="1" x14ac:dyDescent="0.3">
      <c r="A167" s="44">
        <v>915207</v>
      </c>
      <c r="B167" s="43" t="s">
        <v>134</v>
      </c>
      <c r="C167" s="45"/>
      <c r="D167" s="45"/>
    </row>
    <row r="168" spans="1:4" ht="32.25" thickBot="1" x14ac:dyDescent="0.3">
      <c r="A168" s="44">
        <v>915208</v>
      </c>
      <c r="B168" s="43" t="s">
        <v>135</v>
      </c>
      <c r="C168" s="45"/>
      <c r="D168" s="45"/>
    </row>
    <row r="169" spans="1:4" ht="32.25" thickBot="1" x14ac:dyDescent="0.3">
      <c r="A169" s="44">
        <v>915209</v>
      </c>
      <c r="B169" s="43" t="s">
        <v>136</v>
      </c>
      <c r="C169" s="45"/>
      <c r="D169" s="45"/>
    </row>
    <row r="170" spans="1:4" ht="32.25" thickBot="1" x14ac:dyDescent="0.3">
      <c r="A170" s="44">
        <v>915210</v>
      </c>
      <c r="B170" s="43" t="s">
        <v>137</v>
      </c>
      <c r="C170" s="45"/>
      <c r="D170" s="45"/>
    </row>
    <row r="171" spans="1:4" ht="32.25" thickBot="1" x14ac:dyDescent="0.3">
      <c r="A171" s="44">
        <v>915214</v>
      </c>
      <c r="B171" s="43" t="s">
        <v>138</v>
      </c>
      <c r="C171" s="45"/>
      <c r="D171" s="45"/>
    </row>
    <row r="172" spans="1:4" ht="53.25" thickBot="1" x14ac:dyDescent="0.3">
      <c r="A172" s="44">
        <v>915215</v>
      </c>
      <c r="B172" s="43" t="s">
        <v>139</v>
      </c>
      <c r="C172" s="45"/>
      <c r="D172" s="45"/>
    </row>
    <row r="173" spans="1:4" ht="42.75" thickBot="1" x14ac:dyDescent="0.3">
      <c r="A173" s="77">
        <v>915216</v>
      </c>
      <c r="B173" s="78" t="s">
        <v>675</v>
      </c>
      <c r="C173" s="45"/>
      <c r="D173" s="45"/>
    </row>
    <row r="174" spans="1:4" ht="21.75" thickBot="1" x14ac:dyDescent="0.3">
      <c r="A174" s="44">
        <v>915217</v>
      </c>
      <c r="B174" s="43" t="s">
        <v>140</v>
      </c>
      <c r="C174" s="45"/>
      <c r="D174" s="45"/>
    </row>
    <row r="175" spans="1:4" ht="15.75" thickBot="1" x14ac:dyDescent="0.3">
      <c r="A175" s="44">
        <v>915500</v>
      </c>
      <c r="B175" s="43" t="s">
        <v>65</v>
      </c>
      <c r="C175" s="45"/>
      <c r="D175" s="45"/>
    </row>
    <row r="176" spans="1:4" ht="21.75" thickBot="1" x14ac:dyDescent="0.3">
      <c r="A176" s="44">
        <v>916001</v>
      </c>
      <c r="B176" s="43" t="s">
        <v>141</v>
      </c>
      <c r="C176" s="45"/>
      <c r="D176" s="45"/>
    </row>
    <row r="177" spans="1:4" ht="21.75" thickBot="1" x14ac:dyDescent="0.3">
      <c r="A177" s="44">
        <v>916002</v>
      </c>
      <c r="B177" s="43" t="s">
        <v>142</v>
      </c>
      <c r="C177" s="45"/>
      <c r="D177" s="45"/>
    </row>
    <row r="178" spans="1:4" ht="21.75" thickBot="1" x14ac:dyDescent="0.3">
      <c r="A178" s="44">
        <v>916003</v>
      </c>
      <c r="B178" s="43" t="s">
        <v>143</v>
      </c>
      <c r="C178" s="45"/>
      <c r="D178" s="45"/>
    </row>
    <row r="179" spans="1:4" ht="21.75" thickBot="1" x14ac:dyDescent="0.3">
      <c r="A179" s="44">
        <v>916004</v>
      </c>
      <c r="B179" s="43" t="s">
        <v>144</v>
      </c>
      <c r="C179" s="45"/>
      <c r="D179" s="45"/>
    </row>
    <row r="180" spans="1:4" ht="21.75" thickBot="1" x14ac:dyDescent="0.3">
      <c r="A180" s="77">
        <v>916005</v>
      </c>
      <c r="B180" s="78" t="s">
        <v>676</v>
      </c>
      <c r="C180" s="45"/>
      <c r="D180" s="45"/>
    </row>
    <row r="181" spans="1:4" ht="21.75" thickBot="1" x14ac:dyDescent="0.3">
      <c r="A181" s="44">
        <v>916006</v>
      </c>
      <c r="B181" s="43" t="s">
        <v>145</v>
      </c>
      <c r="C181" s="45"/>
      <c r="D181" s="45"/>
    </row>
    <row r="182" spans="1:4" ht="21.75" thickBot="1" x14ac:dyDescent="0.3">
      <c r="A182" s="77">
        <v>916007</v>
      </c>
      <c r="B182" s="78" t="s">
        <v>677</v>
      </c>
      <c r="C182" s="45"/>
      <c r="D182" s="45"/>
    </row>
    <row r="183" spans="1:4" ht="21.75" thickBot="1" x14ac:dyDescent="0.3">
      <c r="A183" s="44">
        <v>916008</v>
      </c>
      <c r="B183" s="43" t="s">
        <v>146</v>
      </c>
      <c r="C183" s="45"/>
      <c r="D183" s="45"/>
    </row>
    <row r="184" spans="1:4" ht="21.75" thickBot="1" x14ac:dyDescent="0.3">
      <c r="A184" s="77">
        <v>916009</v>
      </c>
      <c r="B184" s="78" t="s">
        <v>678</v>
      </c>
      <c r="C184" s="45"/>
      <c r="D184" s="45"/>
    </row>
    <row r="185" spans="1:4" ht="21.75" thickBot="1" x14ac:dyDescent="0.3">
      <c r="A185" s="44">
        <v>916010</v>
      </c>
      <c r="B185" s="43" t="s">
        <v>147</v>
      </c>
      <c r="C185" s="45"/>
      <c r="D185" s="45"/>
    </row>
    <row r="186" spans="1:4" ht="21.75" thickBot="1" x14ac:dyDescent="0.3">
      <c r="A186" s="44">
        <v>916011</v>
      </c>
      <c r="B186" s="43" t="s">
        <v>148</v>
      </c>
      <c r="C186" s="45"/>
      <c r="D186" s="45"/>
    </row>
    <row r="187" spans="1:4" ht="21.75" thickBot="1" x14ac:dyDescent="0.3">
      <c r="A187" s="44">
        <v>916012</v>
      </c>
      <c r="B187" s="43" t="s">
        <v>149</v>
      </c>
      <c r="C187" s="45"/>
      <c r="D187" s="45"/>
    </row>
    <row r="188" spans="1:4" ht="21.75" thickBot="1" x14ac:dyDescent="0.3">
      <c r="A188" s="77">
        <v>916201</v>
      </c>
      <c r="B188" s="78" t="s">
        <v>679</v>
      </c>
      <c r="C188" s="45"/>
      <c r="D188" s="45"/>
    </row>
    <row r="189" spans="1:4" ht="21.75" thickBot="1" x14ac:dyDescent="0.3">
      <c r="A189" s="44">
        <v>916202</v>
      </c>
      <c r="B189" s="43" t="s">
        <v>150</v>
      </c>
      <c r="C189" s="45"/>
      <c r="D189" s="45"/>
    </row>
    <row r="190" spans="1:4" ht="21.75" thickBot="1" x14ac:dyDescent="0.3">
      <c r="A190" s="44">
        <v>916203</v>
      </c>
      <c r="B190" s="43" t="s">
        <v>151</v>
      </c>
      <c r="C190" s="45"/>
      <c r="D190" s="45"/>
    </row>
    <row r="191" spans="1:4" ht="21.75" thickBot="1" x14ac:dyDescent="0.3">
      <c r="A191" s="44">
        <v>916204</v>
      </c>
      <c r="B191" s="43" t="s">
        <v>152</v>
      </c>
      <c r="C191" s="45"/>
      <c r="D191" s="45"/>
    </row>
    <row r="192" spans="1:4" ht="21.75" thickBot="1" x14ac:dyDescent="0.3">
      <c r="A192" s="44">
        <v>916205</v>
      </c>
      <c r="B192" s="43" t="s">
        <v>153</v>
      </c>
      <c r="C192" s="45"/>
      <c r="D192" s="45"/>
    </row>
    <row r="193" spans="1:4" ht="21.75" thickBot="1" x14ac:dyDescent="0.3">
      <c r="A193" s="44">
        <v>916206</v>
      </c>
      <c r="B193" s="43" t="s">
        <v>154</v>
      </c>
      <c r="C193" s="45"/>
      <c r="D193" s="45"/>
    </row>
    <row r="194" spans="1:4" ht="21.75" thickBot="1" x14ac:dyDescent="0.3">
      <c r="A194" s="44">
        <v>916207</v>
      </c>
      <c r="B194" s="43" t="s">
        <v>155</v>
      </c>
      <c r="C194" s="45"/>
      <c r="D194" s="45"/>
    </row>
    <row r="195" spans="1:4" ht="21.75" thickBot="1" x14ac:dyDescent="0.3">
      <c r="A195" s="44">
        <v>916208</v>
      </c>
      <c r="B195" s="43" t="s">
        <v>156</v>
      </c>
      <c r="C195" s="45"/>
      <c r="D195" s="45"/>
    </row>
    <row r="196" spans="1:4" ht="32.25" thickBot="1" x14ac:dyDescent="0.3">
      <c r="A196" s="77">
        <v>916209</v>
      </c>
      <c r="B196" s="78" t="s">
        <v>680</v>
      </c>
      <c r="C196" s="45"/>
      <c r="D196" s="45"/>
    </row>
    <row r="197" spans="1:4" ht="21.75" thickBot="1" x14ac:dyDescent="0.3">
      <c r="A197" s="44">
        <v>916210</v>
      </c>
      <c r="B197" s="43" t="s">
        <v>157</v>
      </c>
      <c r="C197" s="45"/>
      <c r="D197" s="45"/>
    </row>
    <row r="198" spans="1:4" ht="21.75" thickBot="1" x14ac:dyDescent="0.3">
      <c r="A198" s="44">
        <v>916211</v>
      </c>
      <c r="B198" s="43" t="s">
        <v>158</v>
      </c>
      <c r="C198" s="45"/>
      <c r="D198" s="45"/>
    </row>
    <row r="199" spans="1:4" ht="15.75" thickBot="1" x14ac:dyDescent="0.3">
      <c r="A199" s="44">
        <v>916500</v>
      </c>
      <c r="B199" s="43" t="s">
        <v>65</v>
      </c>
      <c r="C199" s="45"/>
      <c r="D199" s="45"/>
    </row>
    <row r="200" spans="1:4" ht="32.25" thickBot="1" x14ac:dyDescent="0.3">
      <c r="A200" s="44">
        <v>917001</v>
      </c>
      <c r="B200" s="43" t="s">
        <v>1145</v>
      </c>
      <c r="C200" s="45"/>
      <c r="D200" s="45"/>
    </row>
    <row r="201" spans="1:4" ht="21.75" thickBot="1" x14ac:dyDescent="0.3">
      <c r="A201" s="44">
        <v>917002</v>
      </c>
      <c r="B201" s="43" t="s">
        <v>159</v>
      </c>
      <c r="C201" s="45"/>
      <c r="D201" s="45"/>
    </row>
    <row r="202" spans="1:4" ht="21.75" thickBot="1" x14ac:dyDescent="0.3">
      <c r="A202" s="44">
        <v>917003</v>
      </c>
      <c r="B202" s="43" t="s">
        <v>160</v>
      </c>
      <c r="C202" s="45"/>
      <c r="D202" s="45"/>
    </row>
    <row r="203" spans="1:4" ht="21.75" thickBot="1" x14ac:dyDescent="0.3">
      <c r="A203" s="44">
        <v>917004</v>
      </c>
      <c r="B203" s="43" t="s">
        <v>161</v>
      </c>
      <c r="C203" s="45"/>
      <c r="D203" s="45"/>
    </row>
    <row r="204" spans="1:4" ht="21.75" thickBot="1" x14ac:dyDescent="0.3">
      <c r="A204" s="77">
        <v>917005</v>
      </c>
      <c r="B204" s="78" t="s">
        <v>681</v>
      </c>
      <c r="C204" s="45"/>
      <c r="D204" s="45"/>
    </row>
    <row r="205" spans="1:4" ht="21.75" thickBot="1" x14ac:dyDescent="0.3">
      <c r="A205" s="77">
        <v>917006</v>
      </c>
      <c r="B205" s="78" t="s">
        <v>682</v>
      </c>
      <c r="C205" s="45"/>
      <c r="D205" s="45"/>
    </row>
    <row r="206" spans="1:4" ht="21.75" thickBot="1" x14ac:dyDescent="0.3">
      <c r="A206" s="44">
        <v>917007</v>
      </c>
      <c r="B206" s="43" t="s">
        <v>162</v>
      </c>
      <c r="C206" s="45"/>
      <c r="D206" s="45"/>
    </row>
    <row r="207" spans="1:4" ht="21.75" thickBot="1" x14ac:dyDescent="0.3">
      <c r="A207" s="44">
        <v>917008</v>
      </c>
      <c r="B207" s="43" t="s">
        <v>163</v>
      </c>
      <c r="C207" s="45"/>
      <c r="D207" s="45"/>
    </row>
    <row r="208" spans="1:4" ht="21.75" thickBot="1" x14ac:dyDescent="0.3">
      <c r="A208" s="44">
        <v>917009</v>
      </c>
      <c r="B208" s="43" t="s">
        <v>164</v>
      </c>
      <c r="C208" s="45"/>
      <c r="D208" s="45"/>
    </row>
    <row r="209" spans="1:4" ht="21.75" thickBot="1" x14ac:dyDescent="0.3">
      <c r="A209" s="44">
        <v>917010</v>
      </c>
      <c r="B209" s="43" t="s">
        <v>165</v>
      </c>
      <c r="C209" s="45"/>
      <c r="D209" s="45"/>
    </row>
    <row r="210" spans="1:4" ht="21.75" thickBot="1" x14ac:dyDescent="0.3">
      <c r="A210" s="77">
        <v>917011</v>
      </c>
      <c r="B210" s="78" t="s">
        <v>683</v>
      </c>
      <c r="C210" s="45"/>
      <c r="D210" s="45"/>
    </row>
    <row r="211" spans="1:4" ht="21.75" thickBot="1" x14ac:dyDescent="0.3">
      <c r="A211" s="77">
        <v>917012</v>
      </c>
      <c r="B211" s="78" t="s">
        <v>684</v>
      </c>
      <c r="C211" s="45"/>
      <c r="D211" s="45"/>
    </row>
    <row r="212" spans="1:4" ht="21.75" thickBot="1" x14ac:dyDescent="0.3">
      <c r="A212" s="44">
        <v>917013</v>
      </c>
      <c r="B212" s="43" t="s">
        <v>166</v>
      </c>
      <c r="C212" s="45"/>
      <c r="D212" s="45"/>
    </row>
    <row r="213" spans="1:4" ht="21.75" thickBot="1" x14ac:dyDescent="0.3">
      <c r="A213" s="44">
        <v>917014</v>
      </c>
      <c r="B213" s="43" t="s">
        <v>167</v>
      </c>
      <c r="C213" s="45"/>
      <c r="D213" s="45"/>
    </row>
    <row r="214" spans="1:4" ht="21.75" thickBot="1" x14ac:dyDescent="0.3">
      <c r="A214" s="44">
        <v>917015</v>
      </c>
      <c r="B214" s="43" t="s">
        <v>168</v>
      </c>
      <c r="C214" s="45"/>
      <c r="D214" s="45"/>
    </row>
    <row r="215" spans="1:4" ht="21.75" thickBot="1" x14ac:dyDescent="0.3">
      <c r="A215" s="44">
        <v>917016</v>
      </c>
      <c r="B215" s="43" t="s">
        <v>169</v>
      </c>
      <c r="C215" s="45"/>
      <c r="D215" s="45"/>
    </row>
    <row r="216" spans="1:4" ht="21.75" thickBot="1" x14ac:dyDescent="0.3">
      <c r="A216" s="44">
        <v>917101</v>
      </c>
      <c r="B216" s="43" t="s">
        <v>170</v>
      </c>
      <c r="C216" s="45"/>
      <c r="D216" s="45"/>
    </row>
    <row r="217" spans="1:4" ht="21.75" thickBot="1" x14ac:dyDescent="0.3">
      <c r="A217" s="44">
        <v>917102</v>
      </c>
      <c r="B217" s="43" t="s">
        <v>171</v>
      </c>
      <c r="C217" s="45"/>
      <c r="D217" s="45"/>
    </row>
    <row r="218" spans="1:4" ht="21.75" thickBot="1" x14ac:dyDescent="0.3">
      <c r="A218" s="44">
        <v>917103</v>
      </c>
      <c r="B218" s="43" t="s">
        <v>172</v>
      </c>
      <c r="C218" s="45"/>
      <c r="D218" s="45"/>
    </row>
    <row r="219" spans="1:4" ht="21.75" thickBot="1" x14ac:dyDescent="0.3">
      <c r="A219" s="44">
        <v>917201</v>
      </c>
      <c r="B219" s="43" t="s">
        <v>173</v>
      </c>
      <c r="C219" s="45"/>
      <c r="D219" s="45"/>
    </row>
    <row r="220" spans="1:4" ht="21.75" thickBot="1" x14ac:dyDescent="0.3">
      <c r="A220" s="44">
        <v>917202</v>
      </c>
      <c r="B220" s="43" t="s">
        <v>174</v>
      </c>
      <c r="C220" s="45"/>
      <c r="D220" s="45"/>
    </row>
    <row r="221" spans="1:4" ht="21.75" thickBot="1" x14ac:dyDescent="0.3">
      <c r="A221" s="44">
        <v>917203</v>
      </c>
      <c r="B221" s="43" t="s">
        <v>175</v>
      </c>
      <c r="C221" s="45"/>
      <c r="D221" s="45"/>
    </row>
    <row r="222" spans="1:4" ht="21.75" thickBot="1" x14ac:dyDescent="0.3">
      <c r="A222" s="44">
        <v>917204</v>
      </c>
      <c r="B222" s="43" t="s">
        <v>176</v>
      </c>
      <c r="C222" s="45"/>
      <c r="D222" s="45"/>
    </row>
    <row r="223" spans="1:4" ht="21.75" thickBot="1" x14ac:dyDescent="0.3">
      <c r="A223" s="44">
        <v>917205</v>
      </c>
      <c r="B223" s="43" t="s">
        <v>177</v>
      </c>
      <c r="C223" s="45"/>
      <c r="D223" s="45"/>
    </row>
    <row r="224" spans="1:4" ht="21.75" thickBot="1" x14ac:dyDescent="0.3">
      <c r="A224" s="44">
        <v>917206</v>
      </c>
      <c r="B224" s="43" t="s">
        <v>178</v>
      </c>
      <c r="C224" s="45"/>
      <c r="D224" s="45"/>
    </row>
    <row r="225" spans="1:4" ht="21.75" thickBot="1" x14ac:dyDescent="0.3">
      <c r="A225" s="44">
        <v>917207</v>
      </c>
      <c r="B225" s="43" t="s">
        <v>179</v>
      </c>
      <c r="C225" s="45"/>
      <c r="D225" s="45"/>
    </row>
    <row r="226" spans="1:4" ht="21.75" thickBot="1" x14ac:dyDescent="0.3">
      <c r="A226" s="44">
        <v>917209</v>
      </c>
      <c r="B226" s="43" t="s">
        <v>180</v>
      </c>
      <c r="C226" s="45"/>
      <c r="D226" s="45"/>
    </row>
    <row r="227" spans="1:4" ht="32.25" thickBot="1" x14ac:dyDescent="0.3">
      <c r="A227" s="44">
        <v>917210</v>
      </c>
      <c r="B227" s="43" t="s">
        <v>181</v>
      </c>
      <c r="C227" s="45"/>
      <c r="D227" s="45"/>
    </row>
    <row r="228" spans="1:4" ht="15.75" thickBot="1" x14ac:dyDescent="0.3">
      <c r="A228" s="44">
        <v>917500</v>
      </c>
      <c r="B228" s="43" t="s">
        <v>65</v>
      </c>
      <c r="C228" s="45"/>
      <c r="D228" s="45"/>
    </row>
    <row r="229" spans="1:4" ht="32.25" thickBot="1" x14ac:dyDescent="0.3">
      <c r="A229" s="44">
        <v>918001</v>
      </c>
      <c r="B229" s="43" t="s">
        <v>1123</v>
      </c>
      <c r="C229" s="45"/>
      <c r="D229" s="45"/>
    </row>
    <row r="230" spans="1:4" ht="32.25" thickBot="1" x14ac:dyDescent="0.3">
      <c r="A230" s="77">
        <v>918002</v>
      </c>
      <c r="B230" s="78" t="s">
        <v>685</v>
      </c>
      <c r="C230" s="45"/>
      <c r="D230" s="45"/>
    </row>
    <row r="231" spans="1:4" ht="32.25" thickBot="1" x14ac:dyDescent="0.3">
      <c r="A231" s="77">
        <v>918003</v>
      </c>
      <c r="B231" s="78" t="s">
        <v>1228</v>
      </c>
      <c r="C231" s="45"/>
      <c r="D231" s="45"/>
    </row>
    <row r="232" spans="1:4" ht="32.25" thickBot="1" x14ac:dyDescent="0.3">
      <c r="A232" s="44">
        <v>918004</v>
      </c>
      <c r="B232" s="43" t="s">
        <v>182</v>
      </c>
      <c r="C232" s="45"/>
      <c r="D232" s="45"/>
    </row>
    <row r="233" spans="1:4" ht="32.25" thickBot="1" x14ac:dyDescent="0.3">
      <c r="A233" s="44">
        <v>918005</v>
      </c>
      <c r="B233" s="43" t="s">
        <v>183</v>
      </c>
      <c r="C233" s="45"/>
      <c r="D233" s="45"/>
    </row>
    <row r="234" spans="1:4" ht="32.25" thickBot="1" x14ac:dyDescent="0.3">
      <c r="A234" s="77">
        <v>918006</v>
      </c>
      <c r="B234" s="78" t="s">
        <v>686</v>
      </c>
      <c r="C234" s="45"/>
      <c r="D234" s="45"/>
    </row>
    <row r="235" spans="1:4" ht="32.25" thickBot="1" x14ac:dyDescent="0.3">
      <c r="A235" s="44">
        <v>918007</v>
      </c>
      <c r="B235" s="43" t="s">
        <v>184</v>
      </c>
      <c r="C235" s="45"/>
      <c r="D235" s="45"/>
    </row>
    <row r="236" spans="1:4" ht="32.25" thickBot="1" x14ac:dyDescent="0.3">
      <c r="A236" s="44">
        <v>918008</v>
      </c>
      <c r="B236" s="43" t="s">
        <v>1121</v>
      </c>
      <c r="C236" s="45"/>
      <c r="D236" s="45"/>
    </row>
    <row r="237" spans="1:4" ht="32.25" thickBot="1" x14ac:dyDescent="0.3">
      <c r="A237" s="77">
        <v>918009</v>
      </c>
      <c r="B237" s="78" t="s">
        <v>687</v>
      </c>
      <c r="C237" s="45"/>
      <c r="D237" s="45"/>
    </row>
    <row r="238" spans="1:4" ht="32.25" thickBot="1" x14ac:dyDescent="0.3">
      <c r="A238" s="77">
        <v>918010</v>
      </c>
      <c r="B238" s="78" t="s">
        <v>688</v>
      </c>
      <c r="C238" s="45"/>
      <c r="D238" s="45"/>
    </row>
    <row r="239" spans="1:4" ht="32.25" thickBot="1" x14ac:dyDescent="0.3">
      <c r="A239" s="77">
        <v>918011</v>
      </c>
      <c r="B239" s="78" t="s">
        <v>689</v>
      </c>
      <c r="C239" s="45"/>
      <c r="D239" s="45"/>
    </row>
    <row r="240" spans="1:4" ht="32.25" thickBot="1" x14ac:dyDescent="0.3">
      <c r="A240" s="77">
        <v>918012</v>
      </c>
      <c r="B240" s="78" t="s">
        <v>690</v>
      </c>
      <c r="C240" s="45"/>
      <c r="D240" s="45"/>
    </row>
    <row r="241" spans="1:4" ht="32.25" thickBot="1" x14ac:dyDescent="0.3">
      <c r="A241" s="44">
        <v>918013</v>
      </c>
      <c r="B241" s="43" t="s">
        <v>185</v>
      </c>
      <c r="C241" s="45"/>
      <c r="D241" s="45"/>
    </row>
    <row r="242" spans="1:4" ht="32.25" thickBot="1" x14ac:dyDescent="0.3">
      <c r="A242" s="77">
        <v>918014</v>
      </c>
      <c r="B242" s="78" t="s">
        <v>691</v>
      </c>
      <c r="C242" s="45"/>
      <c r="D242" s="45"/>
    </row>
    <row r="243" spans="1:4" ht="32.25" thickBot="1" x14ac:dyDescent="0.3">
      <c r="A243" s="44">
        <v>918015</v>
      </c>
      <c r="B243" s="43" t="s">
        <v>186</v>
      </c>
      <c r="C243" s="45"/>
      <c r="D243" s="45"/>
    </row>
    <row r="244" spans="1:4" ht="32.25" thickBot="1" x14ac:dyDescent="0.3">
      <c r="A244" s="44">
        <v>918016</v>
      </c>
      <c r="B244" s="43" t="s">
        <v>187</v>
      </c>
      <c r="C244" s="45"/>
      <c r="D244" s="45"/>
    </row>
    <row r="245" spans="1:4" ht="42.75" thickBot="1" x14ac:dyDescent="0.3">
      <c r="A245" s="44">
        <v>918017</v>
      </c>
      <c r="B245" s="43" t="s">
        <v>188</v>
      </c>
      <c r="C245" s="45"/>
      <c r="D245" s="45"/>
    </row>
    <row r="246" spans="1:4" ht="32.25" thickBot="1" x14ac:dyDescent="0.3">
      <c r="A246" s="77">
        <v>918201</v>
      </c>
      <c r="B246" s="78" t="s">
        <v>692</v>
      </c>
      <c r="C246" s="45"/>
      <c r="D246" s="45"/>
    </row>
    <row r="247" spans="1:4" ht="32.25" thickBot="1" x14ac:dyDescent="0.3">
      <c r="A247" s="77">
        <v>918202</v>
      </c>
      <c r="B247" s="78" t="s">
        <v>693</v>
      </c>
      <c r="C247" s="45"/>
      <c r="D247" s="45"/>
    </row>
    <row r="248" spans="1:4" ht="32.25" thickBot="1" x14ac:dyDescent="0.3">
      <c r="A248" s="77">
        <v>918203</v>
      </c>
      <c r="B248" s="78" t="s">
        <v>694</v>
      </c>
      <c r="C248" s="45"/>
      <c r="D248" s="45"/>
    </row>
    <row r="249" spans="1:4" ht="32.25" thickBot="1" x14ac:dyDescent="0.3">
      <c r="A249" s="77">
        <v>918204</v>
      </c>
      <c r="B249" s="78" t="s">
        <v>695</v>
      </c>
      <c r="C249" s="45"/>
      <c r="D249" s="45"/>
    </row>
    <row r="250" spans="1:4" ht="32.25" thickBot="1" x14ac:dyDescent="0.3">
      <c r="A250" s="77">
        <v>918205</v>
      </c>
      <c r="B250" s="78" t="s">
        <v>696</v>
      </c>
      <c r="C250" s="45"/>
      <c r="D250" s="45"/>
    </row>
    <row r="251" spans="1:4" ht="32.25" thickBot="1" x14ac:dyDescent="0.3">
      <c r="A251" s="77">
        <v>918206</v>
      </c>
      <c r="B251" s="78" t="s">
        <v>697</v>
      </c>
      <c r="C251" s="45"/>
      <c r="D251" s="45"/>
    </row>
    <row r="252" spans="1:4" ht="21.75" thickBot="1" x14ac:dyDescent="0.3">
      <c r="A252" s="77">
        <v>918207</v>
      </c>
      <c r="B252" s="78" t="s">
        <v>698</v>
      </c>
      <c r="C252" s="45"/>
      <c r="D252" s="45"/>
    </row>
    <row r="253" spans="1:4" ht="32.25" thickBot="1" x14ac:dyDescent="0.3">
      <c r="A253" s="77">
        <v>918208</v>
      </c>
      <c r="B253" s="78" t="s">
        <v>699</v>
      </c>
      <c r="C253" s="45"/>
      <c r="D253" s="45"/>
    </row>
    <row r="254" spans="1:4" ht="32.25" thickBot="1" x14ac:dyDescent="0.3">
      <c r="A254" s="77">
        <v>918209</v>
      </c>
      <c r="B254" s="78" t="s">
        <v>700</v>
      </c>
      <c r="C254" s="45"/>
      <c r="D254" s="45"/>
    </row>
    <row r="255" spans="1:4" ht="32.25" thickBot="1" x14ac:dyDescent="0.3">
      <c r="A255" s="77">
        <v>918210</v>
      </c>
      <c r="B255" s="78" t="s">
        <v>701</v>
      </c>
      <c r="C255" s="45"/>
      <c r="D255" s="45"/>
    </row>
    <row r="256" spans="1:4" ht="15.75" thickBot="1" x14ac:dyDescent="0.3">
      <c r="A256" s="44">
        <v>918500</v>
      </c>
      <c r="B256" s="43" t="s">
        <v>65</v>
      </c>
      <c r="C256" s="45"/>
      <c r="D256" s="45"/>
    </row>
    <row r="257" spans="1:4" ht="42.75" thickBot="1" x14ac:dyDescent="0.3">
      <c r="A257" s="77">
        <v>919001</v>
      </c>
      <c r="B257" s="78" t="s">
        <v>1162</v>
      </c>
      <c r="C257" s="45"/>
      <c r="D257" s="45"/>
    </row>
    <row r="258" spans="1:4" ht="32.25" thickBot="1" x14ac:dyDescent="0.3">
      <c r="A258" s="77">
        <v>919002</v>
      </c>
      <c r="B258" s="78" t="s">
        <v>702</v>
      </c>
      <c r="C258" s="45"/>
      <c r="D258" s="45"/>
    </row>
    <row r="259" spans="1:4" ht="32.25" thickBot="1" x14ac:dyDescent="0.3">
      <c r="A259" s="77">
        <v>919003</v>
      </c>
      <c r="B259" s="78" t="s">
        <v>1126</v>
      </c>
      <c r="C259" s="45"/>
      <c r="D259" s="45"/>
    </row>
    <row r="260" spans="1:4" ht="32.25" thickBot="1" x14ac:dyDescent="0.3">
      <c r="A260" s="77">
        <v>919006</v>
      </c>
      <c r="B260" s="78" t="s">
        <v>703</v>
      </c>
      <c r="C260" s="45"/>
      <c r="D260" s="45"/>
    </row>
    <row r="261" spans="1:4" ht="32.25" thickBot="1" x14ac:dyDescent="0.3">
      <c r="A261" s="77">
        <v>919007</v>
      </c>
      <c r="B261" s="78" t="s">
        <v>704</v>
      </c>
      <c r="C261" s="45"/>
      <c r="D261" s="45"/>
    </row>
    <row r="262" spans="1:4" ht="32.25" thickBot="1" x14ac:dyDescent="0.3">
      <c r="A262" s="77">
        <v>919008</v>
      </c>
      <c r="B262" s="78" t="s">
        <v>705</v>
      </c>
      <c r="C262" s="45"/>
      <c r="D262" s="45"/>
    </row>
    <row r="263" spans="1:4" ht="32.25" thickBot="1" x14ac:dyDescent="0.3">
      <c r="A263" s="77">
        <v>919009</v>
      </c>
      <c r="B263" s="78" t="s">
        <v>706</v>
      </c>
      <c r="C263" s="45"/>
      <c r="D263" s="45"/>
    </row>
    <row r="264" spans="1:4" ht="32.25" thickBot="1" x14ac:dyDescent="0.3">
      <c r="A264" s="77">
        <v>919010</v>
      </c>
      <c r="B264" s="78" t="s">
        <v>707</v>
      </c>
      <c r="C264" s="45"/>
      <c r="D264" s="45"/>
    </row>
    <row r="265" spans="1:4" ht="32.25" thickBot="1" x14ac:dyDescent="0.3">
      <c r="A265" s="77">
        <v>919011</v>
      </c>
      <c r="B265" s="78" t="s">
        <v>708</v>
      </c>
      <c r="C265" s="45"/>
      <c r="D265" s="45"/>
    </row>
    <row r="266" spans="1:4" ht="32.25" thickBot="1" x14ac:dyDescent="0.3">
      <c r="A266" s="77">
        <v>919012</v>
      </c>
      <c r="B266" s="78" t="s">
        <v>1229</v>
      </c>
      <c r="C266" s="45"/>
      <c r="D266" s="45"/>
    </row>
    <row r="267" spans="1:4" ht="32.25" thickBot="1" x14ac:dyDescent="0.3">
      <c r="A267" s="77">
        <v>919013</v>
      </c>
      <c r="B267" s="78" t="s">
        <v>709</v>
      </c>
      <c r="C267" s="45"/>
      <c r="D267" s="45"/>
    </row>
    <row r="268" spans="1:4" ht="32.25" thickBot="1" x14ac:dyDescent="0.3">
      <c r="A268" s="77">
        <v>919014</v>
      </c>
      <c r="B268" s="78" t="s">
        <v>710</v>
      </c>
      <c r="C268" s="45"/>
      <c r="D268" s="45"/>
    </row>
    <row r="269" spans="1:4" ht="32.25" thickBot="1" x14ac:dyDescent="0.3">
      <c r="A269" s="77">
        <v>919015</v>
      </c>
      <c r="B269" s="78" t="s">
        <v>711</v>
      </c>
      <c r="C269" s="45"/>
      <c r="D269" s="45"/>
    </row>
    <row r="270" spans="1:4" ht="32.25" thickBot="1" x14ac:dyDescent="0.3">
      <c r="A270" s="77">
        <v>919016</v>
      </c>
      <c r="B270" s="78" t="s">
        <v>712</v>
      </c>
      <c r="C270" s="45"/>
      <c r="D270" s="45"/>
    </row>
    <row r="271" spans="1:4" ht="32.25" thickBot="1" x14ac:dyDescent="0.3">
      <c r="A271" s="77">
        <v>919017</v>
      </c>
      <c r="B271" s="78" t="s">
        <v>713</v>
      </c>
      <c r="C271" s="45"/>
      <c r="D271" s="45"/>
    </row>
    <row r="272" spans="1:4" ht="32.25" thickBot="1" x14ac:dyDescent="0.3">
      <c r="A272" s="77">
        <v>919018</v>
      </c>
      <c r="B272" s="78" t="s">
        <v>714</v>
      </c>
      <c r="C272" s="45"/>
      <c r="D272" s="45"/>
    </row>
    <row r="273" spans="1:4" ht="32.25" thickBot="1" x14ac:dyDescent="0.3">
      <c r="A273" s="77">
        <v>919019</v>
      </c>
      <c r="B273" s="78" t="s">
        <v>715</v>
      </c>
      <c r="C273" s="45"/>
      <c r="D273" s="45"/>
    </row>
    <row r="274" spans="1:4" ht="32.25" thickBot="1" x14ac:dyDescent="0.3">
      <c r="A274" s="77">
        <v>919020</v>
      </c>
      <c r="B274" s="78" t="s">
        <v>716</v>
      </c>
      <c r="C274" s="45"/>
      <c r="D274" s="45"/>
    </row>
    <row r="275" spans="1:4" ht="32.25" thickBot="1" x14ac:dyDescent="0.3">
      <c r="A275" s="77">
        <v>919021</v>
      </c>
      <c r="B275" s="78" t="s">
        <v>717</v>
      </c>
      <c r="C275" s="45"/>
      <c r="D275" s="45"/>
    </row>
    <row r="276" spans="1:4" ht="32.25" thickBot="1" x14ac:dyDescent="0.3">
      <c r="A276" s="77">
        <v>919022</v>
      </c>
      <c r="B276" s="78" t="s">
        <v>718</v>
      </c>
      <c r="C276" s="45"/>
      <c r="D276" s="45"/>
    </row>
    <row r="277" spans="1:4" ht="32.25" thickBot="1" x14ac:dyDescent="0.3">
      <c r="A277" s="77">
        <v>919023</v>
      </c>
      <c r="B277" s="78" t="s">
        <v>719</v>
      </c>
      <c r="C277" s="45"/>
      <c r="D277" s="45"/>
    </row>
    <row r="278" spans="1:4" ht="32.25" thickBot="1" x14ac:dyDescent="0.3">
      <c r="A278" s="77">
        <v>919024</v>
      </c>
      <c r="B278" s="78" t="s">
        <v>720</v>
      </c>
      <c r="C278" s="45"/>
      <c r="D278" s="45"/>
    </row>
    <row r="279" spans="1:4" ht="32.25" thickBot="1" x14ac:dyDescent="0.3">
      <c r="A279" s="77">
        <v>919025</v>
      </c>
      <c r="B279" s="78" t="s">
        <v>721</v>
      </c>
      <c r="C279" s="45"/>
      <c r="D279" s="45"/>
    </row>
    <row r="280" spans="1:4" ht="32.25" thickBot="1" x14ac:dyDescent="0.3">
      <c r="A280" s="77">
        <v>919026</v>
      </c>
      <c r="B280" s="78" t="s">
        <v>722</v>
      </c>
      <c r="C280" s="45"/>
      <c r="D280" s="45"/>
    </row>
    <row r="281" spans="1:4" ht="32.25" thickBot="1" x14ac:dyDescent="0.3">
      <c r="A281" s="77">
        <v>919027</v>
      </c>
      <c r="B281" s="78" t="s">
        <v>723</v>
      </c>
      <c r="C281" s="45"/>
      <c r="D281" s="45"/>
    </row>
    <row r="282" spans="1:4" ht="32.25" thickBot="1" x14ac:dyDescent="0.3">
      <c r="A282" s="77">
        <v>919028</v>
      </c>
      <c r="B282" s="78" t="s">
        <v>724</v>
      </c>
      <c r="C282" s="45"/>
      <c r="D282" s="45"/>
    </row>
    <row r="283" spans="1:4" ht="32.25" thickBot="1" x14ac:dyDescent="0.3">
      <c r="A283" s="77">
        <v>919029</v>
      </c>
      <c r="B283" s="78" t="s">
        <v>725</v>
      </c>
      <c r="C283" s="45"/>
      <c r="D283" s="45"/>
    </row>
    <row r="284" spans="1:4" ht="32.25" thickBot="1" x14ac:dyDescent="0.3">
      <c r="A284" s="77">
        <v>919030</v>
      </c>
      <c r="B284" s="78" t="s">
        <v>726</v>
      </c>
      <c r="C284" s="45"/>
      <c r="D284" s="45"/>
    </row>
    <row r="285" spans="1:4" ht="32.25" thickBot="1" x14ac:dyDescent="0.3">
      <c r="A285" s="77">
        <v>919031</v>
      </c>
      <c r="B285" s="78" t="s">
        <v>727</v>
      </c>
      <c r="C285" s="45"/>
      <c r="D285" s="45"/>
    </row>
    <row r="286" spans="1:4" ht="32.25" thickBot="1" x14ac:dyDescent="0.3">
      <c r="A286" s="44">
        <v>919032</v>
      </c>
      <c r="B286" s="43" t="s">
        <v>189</v>
      </c>
      <c r="C286" s="45"/>
      <c r="D286" s="45"/>
    </row>
    <row r="287" spans="1:4" ht="32.25" thickBot="1" x14ac:dyDescent="0.3">
      <c r="A287" s="44">
        <v>919035</v>
      </c>
      <c r="B287" s="43" t="s">
        <v>190</v>
      </c>
      <c r="C287" s="45"/>
      <c r="D287" s="45"/>
    </row>
    <row r="288" spans="1:4" ht="32.25" thickBot="1" x14ac:dyDescent="0.3">
      <c r="A288" s="77">
        <v>919201</v>
      </c>
      <c r="B288" s="78" t="s">
        <v>728</v>
      </c>
      <c r="C288" s="45"/>
      <c r="D288" s="45"/>
    </row>
    <row r="289" spans="1:4" ht="32.25" thickBot="1" x14ac:dyDescent="0.3">
      <c r="A289" s="77">
        <v>919202</v>
      </c>
      <c r="B289" s="78" t="s">
        <v>729</v>
      </c>
      <c r="C289" s="45"/>
      <c r="D289" s="45"/>
    </row>
    <row r="290" spans="1:4" ht="32.25" thickBot="1" x14ac:dyDescent="0.3">
      <c r="A290" s="77">
        <v>919203</v>
      </c>
      <c r="B290" s="78" t="s">
        <v>730</v>
      </c>
      <c r="C290" s="45"/>
      <c r="D290" s="45"/>
    </row>
    <row r="291" spans="1:4" ht="32.25" thickBot="1" x14ac:dyDescent="0.3">
      <c r="A291" s="77">
        <v>919204</v>
      </c>
      <c r="B291" s="78" t="s">
        <v>731</v>
      </c>
      <c r="C291" s="45"/>
      <c r="D291" s="45"/>
    </row>
    <row r="292" spans="1:4" ht="32.25" thickBot="1" x14ac:dyDescent="0.3">
      <c r="A292" s="77">
        <v>919205</v>
      </c>
      <c r="B292" s="78" t="s">
        <v>732</v>
      </c>
      <c r="C292" s="45"/>
      <c r="D292" s="45"/>
    </row>
    <row r="293" spans="1:4" ht="32.25" thickBot="1" x14ac:dyDescent="0.3">
      <c r="A293" s="77">
        <v>919206</v>
      </c>
      <c r="B293" s="78" t="s">
        <v>733</v>
      </c>
      <c r="C293" s="45"/>
      <c r="D293" s="45"/>
    </row>
    <row r="294" spans="1:4" ht="32.25" thickBot="1" x14ac:dyDescent="0.3">
      <c r="A294" s="77">
        <v>919207</v>
      </c>
      <c r="B294" s="78" t="s">
        <v>734</v>
      </c>
      <c r="C294" s="45"/>
      <c r="D294" s="45"/>
    </row>
    <row r="295" spans="1:4" ht="32.25" thickBot="1" x14ac:dyDescent="0.3">
      <c r="A295" s="77">
        <v>919208</v>
      </c>
      <c r="B295" s="78" t="s">
        <v>735</v>
      </c>
      <c r="C295" s="45"/>
      <c r="D295" s="45"/>
    </row>
    <row r="296" spans="1:4" ht="32.25" thickBot="1" x14ac:dyDescent="0.3">
      <c r="A296" s="77">
        <v>919209</v>
      </c>
      <c r="B296" s="78" t="s">
        <v>736</v>
      </c>
      <c r="C296" s="45"/>
      <c r="D296" s="45"/>
    </row>
    <row r="297" spans="1:4" ht="32.25" thickBot="1" x14ac:dyDescent="0.3">
      <c r="A297" s="77">
        <v>919210</v>
      </c>
      <c r="B297" s="78" t="s">
        <v>737</v>
      </c>
      <c r="C297" s="45"/>
      <c r="D297" s="45"/>
    </row>
    <row r="298" spans="1:4" ht="32.25" thickBot="1" x14ac:dyDescent="0.3">
      <c r="A298" s="77">
        <v>919211</v>
      </c>
      <c r="B298" s="78" t="s">
        <v>738</v>
      </c>
      <c r="C298" s="45"/>
      <c r="D298" s="45"/>
    </row>
    <row r="299" spans="1:4" ht="32.25" thickBot="1" x14ac:dyDescent="0.3">
      <c r="A299" s="77">
        <v>919212</v>
      </c>
      <c r="B299" s="78" t="s">
        <v>739</v>
      </c>
      <c r="C299" s="45"/>
      <c r="D299" s="45"/>
    </row>
    <row r="300" spans="1:4" ht="32.25" thickBot="1" x14ac:dyDescent="0.3">
      <c r="A300" s="77">
        <v>919213</v>
      </c>
      <c r="B300" s="78" t="s">
        <v>740</v>
      </c>
      <c r="C300" s="45"/>
      <c r="D300" s="45"/>
    </row>
    <row r="301" spans="1:4" ht="32.25" thickBot="1" x14ac:dyDescent="0.3">
      <c r="A301" s="77">
        <v>919214</v>
      </c>
      <c r="B301" s="78" t="s">
        <v>741</v>
      </c>
      <c r="C301" s="45"/>
      <c r="D301" s="45"/>
    </row>
    <row r="302" spans="1:4" ht="32.25" thickBot="1" x14ac:dyDescent="0.3">
      <c r="A302" s="77">
        <v>919215</v>
      </c>
      <c r="B302" s="78" t="s">
        <v>742</v>
      </c>
      <c r="C302" s="45"/>
      <c r="D302" s="45"/>
    </row>
    <row r="303" spans="1:4" ht="15.75" thickBot="1" x14ac:dyDescent="0.3">
      <c r="A303" s="44">
        <v>919500</v>
      </c>
      <c r="B303" s="43" t="s">
        <v>191</v>
      </c>
      <c r="C303" s="45"/>
      <c r="D303" s="45"/>
    </row>
    <row r="304" spans="1:4" ht="42.75" thickBot="1" x14ac:dyDescent="0.3">
      <c r="A304" s="77">
        <v>920001</v>
      </c>
      <c r="B304" s="78" t="s">
        <v>743</v>
      </c>
      <c r="C304" s="45"/>
      <c r="D304" s="45"/>
    </row>
    <row r="305" spans="1:4" ht="32.25" thickBot="1" x14ac:dyDescent="0.3">
      <c r="A305" s="77">
        <v>920002</v>
      </c>
      <c r="B305" s="78" t="s">
        <v>744</v>
      </c>
      <c r="C305" s="45"/>
      <c r="D305" s="45"/>
    </row>
    <row r="306" spans="1:4" ht="32.25" thickBot="1" x14ac:dyDescent="0.3">
      <c r="A306" s="77">
        <v>920003</v>
      </c>
      <c r="B306" s="78" t="s">
        <v>745</v>
      </c>
      <c r="C306" s="45"/>
      <c r="D306" s="45"/>
    </row>
    <row r="307" spans="1:4" ht="32.25" thickBot="1" x14ac:dyDescent="0.3">
      <c r="A307" s="77">
        <v>920004</v>
      </c>
      <c r="B307" s="78" t="s">
        <v>746</v>
      </c>
      <c r="C307" s="45"/>
      <c r="D307" s="45"/>
    </row>
    <row r="308" spans="1:4" ht="32.25" thickBot="1" x14ac:dyDescent="0.3">
      <c r="A308" s="77">
        <v>920005</v>
      </c>
      <c r="B308" s="78" t="s">
        <v>1137</v>
      </c>
      <c r="C308" s="45"/>
      <c r="D308" s="45"/>
    </row>
    <row r="309" spans="1:4" ht="32.25" thickBot="1" x14ac:dyDescent="0.3">
      <c r="A309" s="77">
        <v>920006</v>
      </c>
      <c r="B309" s="78" t="s">
        <v>747</v>
      </c>
      <c r="C309" s="45"/>
      <c r="D309" s="45"/>
    </row>
    <row r="310" spans="1:4" ht="42.75" thickBot="1" x14ac:dyDescent="0.3">
      <c r="A310" s="77">
        <v>920007</v>
      </c>
      <c r="B310" s="78" t="s">
        <v>748</v>
      </c>
      <c r="C310" s="45"/>
      <c r="D310" s="45"/>
    </row>
    <row r="311" spans="1:4" ht="32.25" thickBot="1" x14ac:dyDescent="0.3">
      <c r="A311" s="77">
        <v>920008</v>
      </c>
      <c r="B311" s="78" t="s">
        <v>749</v>
      </c>
      <c r="C311" s="45"/>
      <c r="D311" s="45"/>
    </row>
    <row r="312" spans="1:4" ht="32.25" thickBot="1" x14ac:dyDescent="0.3">
      <c r="A312" s="77">
        <v>920009</v>
      </c>
      <c r="B312" s="78" t="s">
        <v>750</v>
      </c>
      <c r="C312" s="45"/>
      <c r="D312" s="45"/>
    </row>
    <row r="313" spans="1:4" ht="32.25" thickBot="1" x14ac:dyDescent="0.3">
      <c r="A313" s="77">
        <v>920010</v>
      </c>
      <c r="B313" s="78" t="s">
        <v>751</v>
      </c>
      <c r="C313" s="45"/>
      <c r="D313" s="45"/>
    </row>
    <row r="314" spans="1:4" ht="42.75" thickBot="1" x14ac:dyDescent="0.3">
      <c r="A314" s="77">
        <v>920011</v>
      </c>
      <c r="B314" s="78" t="s">
        <v>1230</v>
      </c>
      <c r="C314" s="45"/>
      <c r="D314" s="45"/>
    </row>
    <row r="315" spans="1:4" ht="32.25" thickBot="1" x14ac:dyDescent="0.3">
      <c r="A315" s="77">
        <v>920012</v>
      </c>
      <c r="B315" s="78" t="s">
        <v>752</v>
      </c>
      <c r="C315" s="45"/>
      <c r="D315" s="45"/>
    </row>
    <row r="316" spans="1:4" ht="32.25" thickBot="1" x14ac:dyDescent="0.3">
      <c r="A316" s="77">
        <v>920013</v>
      </c>
      <c r="B316" s="78" t="s">
        <v>753</v>
      </c>
      <c r="C316" s="45"/>
      <c r="D316" s="45"/>
    </row>
    <row r="317" spans="1:4" ht="32.25" thickBot="1" x14ac:dyDescent="0.3">
      <c r="A317" s="77">
        <v>920014</v>
      </c>
      <c r="B317" s="78" t="s">
        <v>754</v>
      </c>
      <c r="C317" s="45"/>
      <c r="D317" s="45"/>
    </row>
    <row r="318" spans="1:4" ht="32.25" thickBot="1" x14ac:dyDescent="0.3">
      <c r="A318" s="77">
        <v>920015</v>
      </c>
      <c r="B318" s="78" t="s">
        <v>755</v>
      </c>
      <c r="C318" s="45"/>
      <c r="D318" s="45"/>
    </row>
    <row r="319" spans="1:4" ht="32.25" thickBot="1" x14ac:dyDescent="0.3">
      <c r="A319" s="77">
        <v>920016</v>
      </c>
      <c r="B319" s="78" t="s">
        <v>756</v>
      </c>
      <c r="C319" s="45"/>
      <c r="D319" s="45"/>
    </row>
    <row r="320" spans="1:4" ht="32.25" thickBot="1" x14ac:dyDescent="0.3">
      <c r="A320" s="77">
        <v>920017</v>
      </c>
      <c r="B320" s="78" t="s">
        <v>757</v>
      </c>
      <c r="C320" s="45"/>
      <c r="D320" s="45"/>
    </row>
    <row r="321" spans="1:4" ht="32.25" thickBot="1" x14ac:dyDescent="0.3">
      <c r="A321" s="77">
        <v>920018</v>
      </c>
      <c r="B321" s="78" t="s">
        <v>758</v>
      </c>
      <c r="C321" s="45"/>
      <c r="D321" s="45"/>
    </row>
    <row r="322" spans="1:4" ht="32.25" thickBot="1" x14ac:dyDescent="0.3">
      <c r="A322" s="77">
        <v>920019</v>
      </c>
      <c r="B322" s="78" t="s">
        <v>759</v>
      </c>
      <c r="C322" s="45"/>
      <c r="D322" s="45"/>
    </row>
    <row r="323" spans="1:4" ht="32.25" thickBot="1" x14ac:dyDescent="0.3">
      <c r="A323" s="77">
        <v>920020</v>
      </c>
      <c r="B323" s="78" t="s">
        <v>760</v>
      </c>
      <c r="C323" s="45"/>
      <c r="D323" s="45"/>
    </row>
    <row r="324" spans="1:4" ht="32.25" thickBot="1" x14ac:dyDescent="0.3">
      <c r="A324" s="77">
        <v>920021</v>
      </c>
      <c r="B324" s="78" t="s">
        <v>761</v>
      </c>
      <c r="C324" s="45"/>
      <c r="D324" s="45"/>
    </row>
    <row r="325" spans="1:4" ht="32.25" thickBot="1" x14ac:dyDescent="0.3">
      <c r="A325" s="77">
        <v>920022</v>
      </c>
      <c r="B325" s="78" t="s">
        <v>762</v>
      </c>
      <c r="C325" s="45"/>
      <c r="D325" s="45"/>
    </row>
    <row r="326" spans="1:4" ht="32.25" thickBot="1" x14ac:dyDescent="0.3">
      <c r="A326" s="77">
        <v>920101</v>
      </c>
      <c r="B326" s="78" t="s">
        <v>763</v>
      </c>
      <c r="C326" s="45"/>
      <c r="D326" s="45"/>
    </row>
    <row r="327" spans="1:4" ht="32.25" thickBot="1" x14ac:dyDescent="0.3">
      <c r="A327" s="77">
        <v>920201</v>
      </c>
      <c r="B327" s="78" t="s">
        <v>764</v>
      </c>
      <c r="C327" s="45"/>
      <c r="D327" s="45"/>
    </row>
    <row r="328" spans="1:4" ht="32.25" thickBot="1" x14ac:dyDescent="0.3">
      <c r="A328" s="77">
        <v>920202</v>
      </c>
      <c r="B328" s="78" t="s">
        <v>765</v>
      </c>
      <c r="C328" s="45"/>
      <c r="D328" s="45"/>
    </row>
    <row r="329" spans="1:4" ht="32.25" thickBot="1" x14ac:dyDescent="0.3">
      <c r="A329" s="44">
        <v>920203</v>
      </c>
      <c r="B329" s="43" t="s">
        <v>192</v>
      </c>
      <c r="C329" s="45"/>
      <c r="D329" s="45"/>
    </row>
    <row r="330" spans="1:4" ht="42.75" thickBot="1" x14ac:dyDescent="0.3">
      <c r="A330" s="77">
        <v>920205</v>
      </c>
      <c r="B330" s="78" t="s">
        <v>766</v>
      </c>
      <c r="C330" s="45"/>
      <c r="D330" s="45"/>
    </row>
    <row r="331" spans="1:4" ht="42.75" thickBot="1" x14ac:dyDescent="0.3">
      <c r="A331" s="77">
        <v>920207</v>
      </c>
      <c r="B331" s="78" t="s">
        <v>767</v>
      </c>
      <c r="C331" s="45"/>
      <c r="D331" s="45"/>
    </row>
    <row r="332" spans="1:4" ht="77.25" customHeight="1" thickBot="1" x14ac:dyDescent="0.3">
      <c r="A332" s="77">
        <v>920208</v>
      </c>
      <c r="B332" s="78" t="s">
        <v>1231</v>
      </c>
      <c r="C332" s="45"/>
      <c r="D332" s="45"/>
    </row>
    <row r="333" spans="1:4" ht="15.75" thickBot="1" x14ac:dyDescent="0.3">
      <c r="A333" s="44">
        <v>920500</v>
      </c>
      <c r="B333" s="43" t="s">
        <v>193</v>
      </c>
      <c r="C333" s="45"/>
      <c r="D333" s="45"/>
    </row>
    <row r="334" spans="1:4" ht="32.25" thickBot="1" x14ac:dyDescent="0.3">
      <c r="A334" s="44">
        <v>921001</v>
      </c>
      <c r="B334" s="43" t="s">
        <v>1117</v>
      </c>
      <c r="C334" s="45"/>
      <c r="D334" s="45"/>
    </row>
    <row r="335" spans="1:4" ht="32.25" thickBot="1" x14ac:dyDescent="0.3">
      <c r="A335" s="44">
        <v>921002</v>
      </c>
      <c r="B335" s="43" t="s">
        <v>1049</v>
      </c>
      <c r="C335" s="45"/>
      <c r="D335" s="45"/>
    </row>
    <row r="336" spans="1:4" ht="32.25" thickBot="1" x14ac:dyDescent="0.3">
      <c r="A336" s="44">
        <v>921003</v>
      </c>
      <c r="B336" s="43" t="s">
        <v>1116</v>
      </c>
      <c r="C336" s="45"/>
      <c r="D336" s="45"/>
    </row>
    <row r="337" spans="1:4" ht="32.25" thickBot="1" x14ac:dyDescent="0.3">
      <c r="A337" s="44">
        <v>921004</v>
      </c>
      <c r="B337" s="43" t="s">
        <v>194</v>
      </c>
      <c r="C337" s="45"/>
      <c r="D337" s="45"/>
    </row>
    <row r="338" spans="1:4" ht="32.25" thickBot="1" x14ac:dyDescent="0.3">
      <c r="A338" s="44">
        <v>921005</v>
      </c>
      <c r="B338" s="43" t="s">
        <v>1115</v>
      </c>
      <c r="C338" s="45"/>
      <c r="D338" s="45"/>
    </row>
    <row r="339" spans="1:4" ht="32.25" thickBot="1" x14ac:dyDescent="0.3">
      <c r="A339" s="44">
        <v>921006</v>
      </c>
      <c r="B339" s="43" t="s">
        <v>1114</v>
      </c>
      <c r="C339" s="45"/>
      <c r="D339" s="45"/>
    </row>
    <row r="340" spans="1:4" ht="32.25" thickBot="1" x14ac:dyDescent="0.3">
      <c r="A340" s="77">
        <v>921007</v>
      </c>
      <c r="B340" s="78" t="s">
        <v>1113</v>
      </c>
      <c r="C340" s="45"/>
      <c r="D340" s="45"/>
    </row>
    <row r="341" spans="1:4" ht="32.25" thickBot="1" x14ac:dyDescent="0.3">
      <c r="A341" s="77">
        <v>921201</v>
      </c>
      <c r="B341" s="78" t="s">
        <v>1112</v>
      </c>
      <c r="C341" s="45"/>
      <c r="D341" s="45"/>
    </row>
    <row r="342" spans="1:4" ht="32.25" thickBot="1" x14ac:dyDescent="0.3">
      <c r="A342" s="44">
        <v>921202</v>
      </c>
      <c r="B342" s="43" t="s">
        <v>1111</v>
      </c>
      <c r="C342" s="45"/>
      <c r="D342" s="45"/>
    </row>
    <row r="343" spans="1:4" ht="32.25" thickBot="1" x14ac:dyDescent="0.3">
      <c r="A343" s="44">
        <v>921204</v>
      </c>
      <c r="B343" s="43" t="s">
        <v>1110</v>
      </c>
      <c r="C343" s="45"/>
      <c r="D343" s="45"/>
    </row>
    <row r="344" spans="1:4" ht="32.25" thickBot="1" x14ac:dyDescent="0.3">
      <c r="A344" s="44">
        <v>921205</v>
      </c>
      <c r="B344" s="43" t="s">
        <v>1109</v>
      </c>
      <c r="C344" s="45"/>
      <c r="D344" s="45"/>
    </row>
    <row r="345" spans="1:4" ht="32.25" thickBot="1" x14ac:dyDescent="0.3">
      <c r="A345" s="44">
        <v>921207</v>
      </c>
      <c r="B345" s="43" t="s">
        <v>1108</v>
      </c>
      <c r="C345" s="45"/>
      <c r="D345" s="45"/>
    </row>
    <row r="346" spans="1:4" ht="32.25" thickBot="1" x14ac:dyDescent="0.3">
      <c r="A346" s="44">
        <v>921208</v>
      </c>
      <c r="B346" s="43" t="s">
        <v>1107</v>
      </c>
      <c r="C346" s="45"/>
      <c r="D346" s="45"/>
    </row>
    <row r="347" spans="1:4" ht="32.25" thickBot="1" x14ac:dyDescent="0.3">
      <c r="A347" s="44">
        <v>921209</v>
      </c>
      <c r="B347" s="43" t="s">
        <v>195</v>
      </c>
      <c r="C347" s="45"/>
      <c r="D347" s="45"/>
    </row>
    <row r="348" spans="1:4" ht="15.75" thickBot="1" x14ac:dyDescent="0.3">
      <c r="A348" s="44">
        <v>921500</v>
      </c>
      <c r="B348" s="43" t="s">
        <v>65</v>
      </c>
      <c r="C348" s="45"/>
      <c r="D348" s="45"/>
    </row>
    <row r="349" spans="1:4" ht="32.25" thickBot="1" x14ac:dyDescent="0.3">
      <c r="A349" s="44">
        <v>922001</v>
      </c>
      <c r="B349" s="43" t="s">
        <v>1232</v>
      </c>
      <c r="C349" s="45"/>
      <c r="D349" s="45"/>
    </row>
    <row r="350" spans="1:4" ht="32.25" thickBot="1" x14ac:dyDescent="0.3">
      <c r="A350" s="44">
        <v>922002</v>
      </c>
      <c r="B350" s="43" t="s">
        <v>1233</v>
      </c>
      <c r="C350" s="45"/>
      <c r="D350" s="45"/>
    </row>
    <row r="351" spans="1:4" ht="32.25" thickBot="1" x14ac:dyDescent="0.3">
      <c r="A351" s="44">
        <v>922003</v>
      </c>
      <c r="B351" s="43" t="s">
        <v>1234</v>
      </c>
      <c r="C351" s="45"/>
      <c r="D351" s="45"/>
    </row>
    <row r="352" spans="1:4" ht="32.25" thickBot="1" x14ac:dyDescent="0.3">
      <c r="A352" s="44">
        <v>922004</v>
      </c>
      <c r="B352" s="43" t="s">
        <v>1235</v>
      </c>
      <c r="C352" s="45"/>
      <c r="D352" s="45"/>
    </row>
    <row r="353" spans="1:4" ht="32.25" thickBot="1" x14ac:dyDescent="0.3">
      <c r="A353" s="44">
        <v>922005</v>
      </c>
      <c r="B353" s="43" t="s">
        <v>1236</v>
      </c>
      <c r="C353" s="45"/>
      <c r="D353" s="45"/>
    </row>
    <row r="354" spans="1:4" ht="32.25" thickBot="1" x14ac:dyDescent="0.3">
      <c r="A354" s="44">
        <v>922006</v>
      </c>
      <c r="B354" s="43" t="s">
        <v>1237</v>
      </c>
      <c r="C354" s="45"/>
      <c r="D354" s="45"/>
    </row>
    <row r="355" spans="1:4" ht="32.25" thickBot="1" x14ac:dyDescent="0.3">
      <c r="A355" s="44">
        <v>922007</v>
      </c>
      <c r="B355" s="43" t="s">
        <v>1238</v>
      </c>
      <c r="C355" s="45"/>
      <c r="D355" s="45"/>
    </row>
    <row r="356" spans="1:4" ht="32.25" thickBot="1" x14ac:dyDescent="0.3">
      <c r="A356" s="77">
        <v>922008</v>
      </c>
      <c r="B356" s="78" t="s">
        <v>1239</v>
      </c>
      <c r="C356" s="45"/>
      <c r="D356" s="45"/>
    </row>
    <row r="357" spans="1:4" ht="32.25" thickBot="1" x14ac:dyDescent="0.3">
      <c r="A357" s="44">
        <v>922009</v>
      </c>
      <c r="B357" s="43" t="s">
        <v>1240</v>
      </c>
      <c r="C357" s="45"/>
      <c r="D357" s="45"/>
    </row>
    <row r="358" spans="1:4" ht="32.25" thickBot="1" x14ac:dyDescent="0.3">
      <c r="A358" s="44">
        <v>922010</v>
      </c>
      <c r="B358" s="43" t="s">
        <v>1241</v>
      </c>
      <c r="C358" s="45"/>
      <c r="D358" s="45"/>
    </row>
    <row r="359" spans="1:4" ht="32.25" thickBot="1" x14ac:dyDescent="0.3">
      <c r="A359" s="44">
        <v>922011</v>
      </c>
      <c r="B359" s="43" t="s">
        <v>1242</v>
      </c>
      <c r="C359" s="45"/>
      <c r="D359" s="45"/>
    </row>
    <row r="360" spans="1:4" ht="32.25" thickBot="1" x14ac:dyDescent="0.3">
      <c r="A360" s="44">
        <v>922012</v>
      </c>
      <c r="B360" s="43" t="s">
        <v>1243</v>
      </c>
      <c r="C360" s="45"/>
      <c r="D360" s="45"/>
    </row>
    <row r="361" spans="1:4" ht="32.25" thickBot="1" x14ac:dyDescent="0.3">
      <c r="A361" s="44">
        <v>922013</v>
      </c>
      <c r="B361" s="43" t="s">
        <v>1244</v>
      </c>
      <c r="C361" s="45"/>
      <c r="D361" s="45"/>
    </row>
    <row r="362" spans="1:4" ht="32.25" thickBot="1" x14ac:dyDescent="0.3">
      <c r="A362" s="44">
        <v>922014</v>
      </c>
      <c r="B362" s="43" t="s">
        <v>1245</v>
      </c>
      <c r="C362" s="45"/>
      <c r="D362" s="45"/>
    </row>
    <row r="363" spans="1:4" ht="32.25" thickBot="1" x14ac:dyDescent="0.3">
      <c r="A363" s="44">
        <v>922015</v>
      </c>
      <c r="B363" s="43" t="s">
        <v>1246</v>
      </c>
      <c r="C363" s="45"/>
      <c r="D363" s="45"/>
    </row>
    <row r="364" spans="1:4" ht="32.25" thickBot="1" x14ac:dyDescent="0.3">
      <c r="A364" s="44">
        <v>922016</v>
      </c>
      <c r="B364" s="43" t="s">
        <v>1247</v>
      </c>
      <c r="C364" s="45"/>
      <c r="D364" s="45"/>
    </row>
    <row r="365" spans="1:4" ht="32.25" thickBot="1" x14ac:dyDescent="0.3">
      <c r="A365" s="44">
        <v>922017</v>
      </c>
      <c r="B365" s="43" t="s">
        <v>1248</v>
      </c>
      <c r="C365" s="45"/>
      <c r="D365" s="45"/>
    </row>
    <row r="366" spans="1:4" ht="32.25" thickBot="1" x14ac:dyDescent="0.3">
      <c r="A366" s="44">
        <v>922018</v>
      </c>
      <c r="B366" s="43" t="s">
        <v>1249</v>
      </c>
      <c r="C366" s="45"/>
      <c r="D366" s="45"/>
    </row>
    <row r="367" spans="1:4" ht="32.25" thickBot="1" x14ac:dyDescent="0.3">
      <c r="A367" s="44">
        <v>922201</v>
      </c>
      <c r="B367" s="43" t="s">
        <v>196</v>
      </c>
      <c r="C367" s="45"/>
      <c r="D367" s="45"/>
    </row>
    <row r="368" spans="1:4" ht="42.75" thickBot="1" x14ac:dyDescent="0.3">
      <c r="A368" s="77">
        <v>922202</v>
      </c>
      <c r="B368" s="78" t="s">
        <v>768</v>
      </c>
      <c r="C368" s="45"/>
      <c r="D368" s="45"/>
    </row>
    <row r="369" spans="1:4" ht="15.75" thickBot="1" x14ac:dyDescent="0.3">
      <c r="A369" s="44">
        <v>922500</v>
      </c>
      <c r="B369" s="43" t="s">
        <v>65</v>
      </c>
      <c r="C369" s="45"/>
      <c r="D369" s="45"/>
    </row>
    <row r="370" spans="1:4" ht="21.75" thickBot="1" x14ac:dyDescent="0.3">
      <c r="A370" s="44">
        <v>923001</v>
      </c>
      <c r="B370" s="43" t="s">
        <v>197</v>
      </c>
      <c r="C370" s="45"/>
      <c r="D370" s="45"/>
    </row>
    <row r="371" spans="1:4" ht="32.25" thickBot="1" x14ac:dyDescent="0.3">
      <c r="A371" s="77">
        <v>923002</v>
      </c>
      <c r="B371" s="78" t="s">
        <v>769</v>
      </c>
      <c r="C371" s="45"/>
      <c r="D371" s="45"/>
    </row>
    <row r="372" spans="1:4" ht="32.25" thickBot="1" x14ac:dyDescent="0.3">
      <c r="A372" s="77">
        <v>923003</v>
      </c>
      <c r="B372" s="78" t="s">
        <v>770</v>
      </c>
      <c r="C372" s="45"/>
      <c r="D372" s="45"/>
    </row>
    <row r="373" spans="1:4" ht="21.75" thickBot="1" x14ac:dyDescent="0.3">
      <c r="A373" s="77">
        <v>923004</v>
      </c>
      <c r="B373" s="78" t="s">
        <v>771</v>
      </c>
      <c r="C373" s="45"/>
      <c r="D373" s="45"/>
    </row>
    <row r="374" spans="1:4" ht="21.75" thickBot="1" x14ac:dyDescent="0.3">
      <c r="A374" s="77">
        <v>923005</v>
      </c>
      <c r="B374" s="78" t="s">
        <v>772</v>
      </c>
      <c r="C374" s="45"/>
      <c r="D374" s="45"/>
    </row>
    <row r="375" spans="1:4" ht="21.75" thickBot="1" x14ac:dyDescent="0.3">
      <c r="A375" s="77">
        <v>923006</v>
      </c>
      <c r="B375" s="78" t="s">
        <v>773</v>
      </c>
      <c r="C375" s="45"/>
      <c r="D375" s="45"/>
    </row>
    <row r="376" spans="1:4" ht="21.75" thickBot="1" x14ac:dyDescent="0.3">
      <c r="A376" s="77">
        <v>923007</v>
      </c>
      <c r="B376" s="78" t="s">
        <v>774</v>
      </c>
      <c r="C376" s="45"/>
      <c r="D376" s="45"/>
    </row>
    <row r="377" spans="1:4" ht="21.75" thickBot="1" x14ac:dyDescent="0.3">
      <c r="A377" s="77">
        <v>923008</v>
      </c>
      <c r="B377" s="78" t="s">
        <v>775</v>
      </c>
      <c r="C377" s="45"/>
      <c r="D377" s="45"/>
    </row>
    <row r="378" spans="1:4" ht="32.25" thickBot="1" x14ac:dyDescent="0.3">
      <c r="A378" s="77">
        <v>923009</v>
      </c>
      <c r="B378" s="78" t="s">
        <v>776</v>
      </c>
      <c r="C378" s="45"/>
      <c r="D378" s="45"/>
    </row>
    <row r="379" spans="1:4" ht="32.25" thickBot="1" x14ac:dyDescent="0.3">
      <c r="A379" s="77">
        <v>923010</v>
      </c>
      <c r="B379" s="78" t="s">
        <v>777</v>
      </c>
      <c r="C379" s="45"/>
      <c r="D379" s="45"/>
    </row>
    <row r="380" spans="1:4" ht="32.25" thickBot="1" x14ac:dyDescent="0.3">
      <c r="A380" s="77">
        <v>923011</v>
      </c>
      <c r="B380" s="78" t="s">
        <v>778</v>
      </c>
      <c r="C380" s="45"/>
      <c r="D380" s="45"/>
    </row>
    <row r="381" spans="1:4" ht="21.75" thickBot="1" x14ac:dyDescent="0.3">
      <c r="A381" s="77">
        <v>923012</v>
      </c>
      <c r="B381" s="78" t="s">
        <v>779</v>
      </c>
      <c r="C381" s="45"/>
      <c r="D381" s="45"/>
    </row>
    <row r="382" spans="1:4" ht="21.75" thickBot="1" x14ac:dyDescent="0.3">
      <c r="A382" s="77">
        <v>923013</v>
      </c>
      <c r="B382" s="78" t="s">
        <v>780</v>
      </c>
      <c r="C382" s="45"/>
      <c r="D382" s="45"/>
    </row>
    <row r="383" spans="1:4" ht="21.75" thickBot="1" x14ac:dyDescent="0.3">
      <c r="A383" s="77">
        <v>923014</v>
      </c>
      <c r="B383" s="78" t="s">
        <v>781</v>
      </c>
      <c r="C383" s="45"/>
      <c r="D383" s="45"/>
    </row>
    <row r="384" spans="1:4" ht="21.75" thickBot="1" x14ac:dyDescent="0.3">
      <c r="A384" s="77">
        <v>923015</v>
      </c>
      <c r="B384" s="78" t="s">
        <v>782</v>
      </c>
      <c r="C384" s="45"/>
      <c r="D384" s="45"/>
    </row>
    <row r="385" spans="1:4" ht="21.75" thickBot="1" x14ac:dyDescent="0.3">
      <c r="A385" s="77">
        <v>923016</v>
      </c>
      <c r="B385" s="78" t="s">
        <v>783</v>
      </c>
      <c r="C385" s="45"/>
      <c r="D385" s="45"/>
    </row>
    <row r="386" spans="1:4" ht="21.75" thickBot="1" x14ac:dyDescent="0.3">
      <c r="A386" s="77">
        <v>923018</v>
      </c>
      <c r="B386" s="78" t="s">
        <v>784</v>
      </c>
      <c r="C386" s="45"/>
      <c r="D386" s="45"/>
    </row>
    <row r="387" spans="1:4" ht="21.75" thickBot="1" x14ac:dyDescent="0.3">
      <c r="A387" s="77">
        <v>923019</v>
      </c>
      <c r="B387" s="78" t="s">
        <v>785</v>
      </c>
      <c r="C387" s="45"/>
      <c r="D387" s="45"/>
    </row>
    <row r="388" spans="1:4" ht="21.75" thickBot="1" x14ac:dyDescent="0.3">
      <c r="A388" s="77">
        <v>923020</v>
      </c>
      <c r="B388" s="78" t="s">
        <v>786</v>
      </c>
      <c r="C388" s="45"/>
      <c r="D388" s="45"/>
    </row>
    <row r="389" spans="1:4" ht="21.75" thickBot="1" x14ac:dyDescent="0.3">
      <c r="A389" s="77">
        <v>923021</v>
      </c>
      <c r="B389" s="78" t="s">
        <v>787</v>
      </c>
      <c r="C389" s="45"/>
      <c r="D389" s="45"/>
    </row>
    <row r="390" spans="1:4" ht="21.75" thickBot="1" x14ac:dyDescent="0.3">
      <c r="A390" s="77">
        <v>923022</v>
      </c>
      <c r="B390" s="78" t="s">
        <v>788</v>
      </c>
      <c r="C390" s="45"/>
      <c r="D390" s="45"/>
    </row>
    <row r="391" spans="1:4" ht="21.75" thickBot="1" x14ac:dyDescent="0.3">
      <c r="A391" s="77">
        <v>923023</v>
      </c>
      <c r="B391" s="78" t="s">
        <v>789</v>
      </c>
      <c r="C391" s="45"/>
      <c r="D391" s="45"/>
    </row>
    <row r="392" spans="1:4" ht="21.75" thickBot="1" x14ac:dyDescent="0.3">
      <c r="A392" s="77">
        <v>923024</v>
      </c>
      <c r="B392" s="78" t="s">
        <v>790</v>
      </c>
      <c r="C392" s="45"/>
      <c r="D392" s="45"/>
    </row>
    <row r="393" spans="1:4" ht="21.75" thickBot="1" x14ac:dyDescent="0.3">
      <c r="A393" s="77">
        <v>923025</v>
      </c>
      <c r="B393" s="78" t="s">
        <v>1341</v>
      </c>
      <c r="C393" s="45"/>
      <c r="D393" s="45"/>
    </row>
    <row r="394" spans="1:4" ht="21.75" thickBot="1" x14ac:dyDescent="0.3">
      <c r="A394" s="44">
        <v>923026</v>
      </c>
      <c r="B394" s="43" t="s">
        <v>198</v>
      </c>
      <c r="C394" s="45"/>
      <c r="D394" s="45"/>
    </row>
    <row r="395" spans="1:4" ht="21.75" thickBot="1" x14ac:dyDescent="0.3">
      <c r="A395" s="77">
        <v>923027</v>
      </c>
      <c r="B395" s="78" t="s">
        <v>791</v>
      </c>
      <c r="C395" s="45"/>
      <c r="D395" s="45"/>
    </row>
    <row r="396" spans="1:4" ht="21.75" thickBot="1" x14ac:dyDescent="0.3">
      <c r="A396" s="77">
        <v>923028</v>
      </c>
      <c r="B396" s="78" t="s">
        <v>792</v>
      </c>
      <c r="C396" s="45"/>
      <c r="D396" s="45"/>
    </row>
    <row r="397" spans="1:4" ht="21.75" thickBot="1" x14ac:dyDescent="0.3">
      <c r="A397" s="77">
        <v>923029</v>
      </c>
      <c r="B397" s="78" t="s">
        <v>793</v>
      </c>
      <c r="C397" s="45"/>
      <c r="D397" s="45"/>
    </row>
    <row r="398" spans="1:4" ht="21.75" thickBot="1" x14ac:dyDescent="0.3">
      <c r="A398" s="77">
        <v>923030</v>
      </c>
      <c r="B398" s="78" t="s">
        <v>794</v>
      </c>
      <c r="C398" s="45"/>
      <c r="D398" s="45"/>
    </row>
    <row r="399" spans="1:4" ht="21.75" thickBot="1" x14ac:dyDescent="0.3">
      <c r="A399" s="77">
        <v>923031</v>
      </c>
      <c r="B399" s="78" t="s">
        <v>1129</v>
      </c>
      <c r="C399" s="45"/>
      <c r="D399" s="45"/>
    </row>
    <row r="400" spans="1:4" ht="21.75" thickBot="1" x14ac:dyDescent="0.3">
      <c r="A400" s="77">
        <v>923032</v>
      </c>
      <c r="B400" s="78" t="s">
        <v>795</v>
      </c>
      <c r="C400" s="45"/>
      <c r="D400" s="45"/>
    </row>
    <row r="401" spans="1:4" ht="21.75" thickBot="1" x14ac:dyDescent="0.3">
      <c r="A401" s="77">
        <v>923033</v>
      </c>
      <c r="B401" s="78" t="s">
        <v>796</v>
      </c>
      <c r="C401" s="45"/>
      <c r="D401" s="45"/>
    </row>
    <row r="402" spans="1:4" ht="21.75" thickBot="1" x14ac:dyDescent="0.3">
      <c r="A402" s="77">
        <v>923201</v>
      </c>
      <c r="B402" s="78" t="s">
        <v>797</v>
      </c>
      <c r="C402" s="45"/>
      <c r="D402" s="45"/>
    </row>
    <row r="403" spans="1:4" ht="32.25" thickBot="1" x14ac:dyDescent="0.3">
      <c r="A403" s="44">
        <v>923202</v>
      </c>
      <c r="B403" s="43" t="s">
        <v>199</v>
      </c>
      <c r="C403" s="45"/>
      <c r="D403" s="45"/>
    </row>
    <row r="404" spans="1:4" ht="15.75" thickBot="1" x14ac:dyDescent="0.3">
      <c r="A404" s="44">
        <v>923500</v>
      </c>
      <c r="B404" s="43" t="s">
        <v>200</v>
      </c>
      <c r="C404" s="45"/>
      <c r="D404" s="45"/>
    </row>
    <row r="405" spans="1:4" ht="32.25" thickBot="1" x14ac:dyDescent="0.3">
      <c r="A405" s="44">
        <v>923701</v>
      </c>
      <c r="B405" s="43" t="s">
        <v>201</v>
      </c>
      <c r="C405" s="45"/>
      <c r="D405" s="45"/>
    </row>
    <row r="406" spans="1:4" ht="32.25" thickBot="1" x14ac:dyDescent="0.3">
      <c r="A406" s="77">
        <v>923702</v>
      </c>
      <c r="B406" s="78" t="s">
        <v>798</v>
      </c>
      <c r="C406" s="45"/>
      <c r="D406" s="45"/>
    </row>
    <row r="407" spans="1:4" ht="32.25" thickBot="1" x14ac:dyDescent="0.3">
      <c r="A407" s="77">
        <v>923703</v>
      </c>
      <c r="B407" s="78" t="s">
        <v>799</v>
      </c>
      <c r="C407" s="45"/>
      <c r="D407" s="45"/>
    </row>
    <row r="408" spans="1:4" ht="32.25" thickBot="1" x14ac:dyDescent="0.3">
      <c r="A408" s="77">
        <v>923704</v>
      </c>
      <c r="B408" s="78" t="s">
        <v>800</v>
      </c>
      <c r="C408" s="45"/>
      <c r="D408" s="45"/>
    </row>
    <row r="409" spans="1:4" ht="32.25" thickBot="1" x14ac:dyDescent="0.3">
      <c r="A409" s="44">
        <v>923705</v>
      </c>
      <c r="B409" s="43" t="s">
        <v>202</v>
      </c>
      <c r="C409" s="45"/>
      <c r="D409" s="45"/>
    </row>
    <row r="410" spans="1:4" ht="32.25" thickBot="1" x14ac:dyDescent="0.3">
      <c r="A410" s="77">
        <v>923706</v>
      </c>
      <c r="B410" s="78" t="s">
        <v>801</v>
      </c>
      <c r="C410" s="45"/>
      <c r="D410" s="45"/>
    </row>
    <row r="411" spans="1:4" ht="32.25" thickBot="1" x14ac:dyDescent="0.3">
      <c r="A411" s="44">
        <v>923707</v>
      </c>
      <c r="B411" s="43" t="s">
        <v>203</v>
      </c>
      <c r="C411" s="45"/>
      <c r="D411" s="45"/>
    </row>
    <row r="412" spans="1:4" ht="32.25" thickBot="1" x14ac:dyDescent="0.3">
      <c r="A412" s="77">
        <v>923708</v>
      </c>
      <c r="B412" s="78" t="s">
        <v>802</v>
      </c>
      <c r="C412" s="45"/>
      <c r="D412" s="45"/>
    </row>
    <row r="413" spans="1:4" ht="32.25" thickBot="1" x14ac:dyDescent="0.3">
      <c r="A413" s="77">
        <v>923709</v>
      </c>
      <c r="B413" s="78" t="s">
        <v>803</v>
      </c>
      <c r="C413" s="45"/>
      <c r="D413" s="45"/>
    </row>
    <row r="414" spans="1:4" ht="32.25" thickBot="1" x14ac:dyDescent="0.3">
      <c r="A414" s="44">
        <v>923710</v>
      </c>
      <c r="B414" s="43" t="s">
        <v>204</v>
      </c>
      <c r="C414" s="45"/>
      <c r="D414" s="45"/>
    </row>
    <row r="415" spans="1:4" ht="32.25" thickBot="1" x14ac:dyDescent="0.3">
      <c r="A415" s="44">
        <v>923711</v>
      </c>
      <c r="B415" s="43" t="s">
        <v>205</v>
      </c>
      <c r="C415" s="45"/>
      <c r="D415" s="45"/>
    </row>
    <row r="416" spans="1:4" ht="32.25" thickBot="1" x14ac:dyDescent="0.3">
      <c r="A416" s="77">
        <v>923712</v>
      </c>
      <c r="B416" s="78" t="s">
        <v>804</v>
      </c>
      <c r="C416" s="45"/>
      <c r="D416" s="45"/>
    </row>
    <row r="417" spans="1:4" ht="32.25" thickBot="1" x14ac:dyDescent="0.3">
      <c r="A417" s="77">
        <v>923713</v>
      </c>
      <c r="B417" s="78" t="s">
        <v>805</v>
      </c>
      <c r="C417" s="45"/>
      <c r="D417" s="45"/>
    </row>
    <row r="418" spans="1:4" ht="32.25" thickBot="1" x14ac:dyDescent="0.3">
      <c r="A418" s="77">
        <v>923714</v>
      </c>
      <c r="B418" s="78" t="s">
        <v>806</v>
      </c>
      <c r="C418" s="45"/>
      <c r="D418" s="45"/>
    </row>
    <row r="419" spans="1:4" ht="32.25" thickBot="1" x14ac:dyDescent="0.3">
      <c r="A419" s="77">
        <v>923715</v>
      </c>
      <c r="B419" s="78" t="s">
        <v>807</v>
      </c>
      <c r="C419" s="45"/>
      <c r="D419" s="45"/>
    </row>
    <row r="420" spans="1:4" ht="32.25" thickBot="1" x14ac:dyDescent="0.3">
      <c r="A420" s="77">
        <v>923716</v>
      </c>
      <c r="B420" s="78" t="s">
        <v>808</v>
      </c>
      <c r="C420" s="45"/>
      <c r="D420" s="45"/>
    </row>
    <row r="421" spans="1:4" ht="32.25" thickBot="1" x14ac:dyDescent="0.3">
      <c r="A421" s="44">
        <v>923717</v>
      </c>
      <c r="B421" s="43" t="s">
        <v>206</v>
      </c>
      <c r="C421" s="45"/>
      <c r="D421" s="45"/>
    </row>
    <row r="422" spans="1:4" ht="32.25" thickBot="1" x14ac:dyDescent="0.3">
      <c r="A422" s="77">
        <v>923718</v>
      </c>
      <c r="B422" s="78" t="s">
        <v>809</v>
      </c>
      <c r="C422" s="45"/>
      <c r="D422" s="45"/>
    </row>
    <row r="423" spans="1:4" ht="32.25" thickBot="1" x14ac:dyDescent="0.3">
      <c r="A423" s="77">
        <v>923720</v>
      </c>
      <c r="B423" s="78" t="s">
        <v>810</v>
      </c>
      <c r="C423" s="45"/>
      <c r="D423" s="45"/>
    </row>
    <row r="424" spans="1:4" ht="32.25" thickBot="1" x14ac:dyDescent="0.3">
      <c r="A424" s="77">
        <v>923721</v>
      </c>
      <c r="B424" s="78" t="s">
        <v>811</v>
      </c>
      <c r="C424" s="45"/>
      <c r="D424" s="45"/>
    </row>
    <row r="425" spans="1:4" ht="32.25" thickBot="1" x14ac:dyDescent="0.3">
      <c r="A425" s="77">
        <v>923722</v>
      </c>
      <c r="B425" s="78" t="s">
        <v>812</v>
      </c>
      <c r="C425" s="45"/>
      <c r="D425" s="45"/>
    </row>
    <row r="426" spans="1:4" ht="32.25" thickBot="1" x14ac:dyDescent="0.3">
      <c r="A426" s="44">
        <v>923723</v>
      </c>
      <c r="B426" s="43" t="s">
        <v>207</v>
      </c>
      <c r="C426" s="45"/>
      <c r="D426" s="45"/>
    </row>
    <row r="427" spans="1:4" ht="42.75" thickBot="1" x14ac:dyDescent="0.3">
      <c r="A427" s="77">
        <v>923724</v>
      </c>
      <c r="B427" s="78" t="s">
        <v>813</v>
      </c>
      <c r="C427" s="45"/>
      <c r="D427" s="45"/>
    </row>
    <row r="428" spans="1:4" ht="32.25" thickBot="1" x14ac:dyDescent="0.3">
      <c r="A428" s="77">
        <v>923725</v>
      </c>
      <c r="B428" s="78" t="s">
        <v>814</v>
      </c>
      <c r="C428" s="45"/>
      <c r="D428" s="45"/>
    </row>
    <row r="429" spans="1:4" ht="32.25" thickBot="1" x14ac:dyDescent="0.3">
      <c r="A429" s="77">
        <v>923726</v>
      </c>
      <c r="B429" s="78" t="s">
        <v>815</v>
      </c>
      <c r="C429" s="45"/>
      <c r="D429" s="45"/>
    </row>
    <row r="430" spans="1:4" ht="32.25" thickBot="1" x14ac:dyDescent="0.3">
      <c r="A430" s="77">
        <v>923727</v>
      </c>
      <c r="B430" s="78" t="s">
        <v>816</v>
      </c>
      <c r="C430" s="45"/>
      <c r="D430" s="45"/>
    </row>
    <row r="431" spans="1:4" ht="32.25" thickBot="1" x14ac:dyDescent="0.3">
      <c r="A431" s="77">
        <v>923728</v>
      </c>
      <c r="B431" s="78" t="s">
        <v>817</v>
      </c>
      <c r="C431" s="45"/>
      <c r="D431" s="45"/>
    </row>
    <row r="432" spans="1:4" ht="32.25" thickBot="1" x14ac:dyDescent="0.3">
      <c r="A432" s="77">
        <v>923729</v>
      </c>
      <c r="B432" s="78" t="s">
        <v>818</v>
      </c>
      <c r="C432" s="45"/>
      <c r="D432" s="45"/>
    </row>
    <row r="433" spans="1:4" ht="32.25" thickBot="1" x14ac:dyDescent="0.3">
      <c r="A433" s="44">
        <v>923730</v>
      </c>
      <c r="B433" s="43" t="s">
        <v>208</v>
      </c>
      <c r="C433" s="45"/>
      <c r="D433" s="45"/>
    </row>
    <row r="434" spans="1:4" ht="32.25" thickBot="1" x14ac:dyDescent="0.3">
      <c r="A434" s="44">
        <v>923731</v>
      </c>
      <c r="B434" s="43" t="s">
        <v>209</v>
      </c>
      <c r="C434" s="45"/>
      <c r="D434" s="45"/>
    </row>
    <row r="435" spans="1:4" ht="32.25" thickBot="1" x14ac:dyDescent="0.3">
      <c r="A435" s="77">
        <v>923732</v>
      </c>
      <c r="B435" s="78" t="s">
        <v>819</v>
      </c>
      <c r="C435" s="45"/>
      <c r="D435" s="45"/>
    </row>
    <row r="436" spans="1:4" ht="32.25" thickBot="1" x14ac:dyDescent="0.3">
      <c r="A436" s="77">
        <v>924000</v>
      </c>
      <c r="B436" s="78" t="s">
        <v>820</v>
      </c>
      <c r="C436" s="45"/>
      <c r="D436" s="45"/>
    </row>
    <row r="437" spans="1:4" ht="21.75" thickBot="1" x14ac:dyDescent="0.3">
      <c r="A437" s="77">
        <v>924001</v>
      </c>
      <c r="B437" s="78" t="s">
        <v>1077</v>
      </c>
      <c r="C437" s="45"/>
      <c r="D437" s="45"/>
    </row>
    <row r="438" spans="1:4" ht="21.75" thickBot="1" x14ac:dyDescent="0.3">
      <c r="A438" s="77">
        <v>924002</v>
      </c>
      <c r="B438" s="78" t="s">
        <v>1078</v>
      </c>
      <c r="C438" s="45"/>
      <c r="D438" s="45"/>
    </row>
    <row r="439" spans="1:4" ht="21.75" thickBot="1" x14ac:dyDescent="0.3">
      <c r="A439" s="77">
        <v>924003</v>
      </c>
      <c r="B439" s="78" t="s">
        <v>1079</v>
      </c>
      <c r="C439" s="45"/>
      <c r="D439" s="45"/>
    </row>
    <row r="440" spans="1:4" ht="21.75" thickBot="1" x14ac:dyDescent="0.3">
      <c r="A440" s="77">
        <v>924004</v>
      </c>
      <c r="B440" s="78" t="s">
        <v>1080</v>
      </c>
      <c r="C440" s="45"/>
      <c r="D440" s="45"/>
    </row>
    <row r="441" spans="1:4" ht="21.75" thickBot="1" x14ac:dyDescent="0.3">
      <c r="A441" s="77">
        <v>924005</v>
      </c>
      <c r="B441" s="78" t="s">
        <v>1150</v>
      </c>
      <c r="C441" s="45"/>
      <c r="D441" s="45"/>
    </row>
    <row r="442" spans="1:4" ht="21.75" thickBot="1" x14ac:dyDescent="0.3">
      <c r="A442" s="77">
        <v>924006</v>
      </c>
      <c r="B442" s="78" t="s">
        <v>1081</v>
      </c>
      <c r="C442" s="45"/>
      <c r="D442" s="45"/>
    </row>
    <row r="443" spans="1:4" ht="21.75" thickBot="1" x14ac:dyDescent="0.3">
      <c r="A443" s="77">
        <v>924007</v>
      </c>
      <c r="B443" s="78" t="s">
        <v>1082</v>
      </c>
      <c r="C443" s="45"/>
      <c r="D443" s="45"/>
    </row>
    <row r="444" spans="1:4" ht="21.75" thickBot="1" x14ac:dyDescent="0.3">
      <c r="A444" s="77">
        <v>924008</v>
      </c>
      <c r="B444" s="78" t="s">
        <v>1083</v>
      </c>
      <c r="C444" s="45"/>
      <c r="D444" s="45"/>
    </row>
    <row r="445" spans="1:4" ht="21.75" thickBot="1" x14ac:dyDescent="0.3">
      <c r="A445" s="77">
        <v>924009</v>
      </c>
      <c r="B445" s="78" t="s">
        <v>1084</v>
      </c>
      <c r="C445" s="45"/>
      <c r="D445" s="45"/>
    </row>
    <row r="446" spans="1:4" ht="21.75" thickBot="1" x14ac:dyDescent="0.3">
      <c r="A446" s="77">
        <v>924010</v>
      </c>
      <c r="B446" s="78" t="s">
        <v>1085</v>
      </c>
      <c r="C446" s="45"/>
      <c r="D446" s="45"/>
    </row>
    <row r="447" spans="1:4" ht="21.75" thickBot="1" x14ac:dyDescent="0.3">
      <c r="A447" s="77">
        <v>924011</v>
      </c>
      <c r="B447" s="78" t="s">
        <v>1086</v>
      </c>
      <c r="C447" s="45"/>
      <c r="D447" s="45"/>
    </row>
    <row r="448" spans="1:4" ht="32.25" thickBot="1" x14ac:dyDescent="0.3">
      <c r="A448" s="77">
        <v>924012</v>
      </c>
      <c r="B448" s="78" t="s">
        <v>1087</v>
      </c>
      <c r="C448" s="45"/>
      <c r="D448" s="45"/>
    </row>
    <row r="449" spans="1:4" ht="21.75" thickBot="1" x14ac:dyDescent="0.3">
      <c r="A449" s="77">
        <v>924013</v>
      </c>
      <c r="B449" s="78" t="s">
        <v>1088</v>
      </c>
      <c r="C449" s="45"/>
      <c r="D449" s="45"/>
    </row>
    <row r="450" spans="1:4" ht="21.75" thickBot="1" x14ac:dyDescent="0.3">
      <c r="A450" s="77">
        <v>924014</v>
      </c>
      <c r="B450" s="78" t="s">
        <v>1089</v>
      </c>
      <c r="C450" s="45"/>
      <c r="D450" s="45"/>
    </row>
    <row r="451" spans="1:4" ht="21.75" thickBot="1" x14ac:dyDescent="0.3">
      <c r="A451" s="77">
        <v>924015</v>
      </c>
      <c r="B451" s="78" t="s">
        <v>1090</v>
      </c>
      <c r="C451" s="45"/>
      <c r="D451" s="45"/>
    </row>
    <row r="452" spans="1:4" ht="21.75" thickBot="1" x14ac:dyDescent="0.3">
      <c r="A452" s="77">
        <v>924016</v>
      </c>
      <c r="B452" s="78" t="s">
        <v>1091</v>
      </c>
      <c r="C452" s="45"/>
      <c r="D452" s="45"/>
    </row>
    <row r="453" spans="1:4" ht="21.75" thickBot="1" x14ac:dyDescent="0.3">
      <c r="A453" s="77">
        <v>924017</v>
      </c>
      <c r="B453" s="78" t="s">
        <v>1092</v>
      </c>
      <c r="C453" s="45"/>
      <c r="D453" s="45"/>
    </row>
    <row r="454" spans="1:4" ht="32.25" thickBot="1" x14ac:dyDescent="0.3">
      <c r="A454" s="77">
        <v>924018</v>
      </c>
      <c r="B454" s="78" t="s">
        <v>821</v>
      </c>
      <c r="C454" s="45"/>
      <c r="D454" s="45"/>
    </row>
    <row r="455" spans="1:4" ht="21.75" thickBot="1" x14ac:dyDescent="0.3">
      <c r="A455" s="77">
        <v>924019</v>
      </c>
      <c r="B455" s="78" t="s">
        <v>1093</v>
      </c>
      <c r="C455" s="45"/>
      <c r="D455" s="45"/>
    </row>
    <row r="456" spans="1:4" ht="21.75" thickBot="1" x14ac:dyDescent="0.3">
      <c r="A456" s="77">
        <v>924020</v>
      </c>
      <c r="B456" s="78" t="s">
        <v>1094</v>
      </c>
      <c r="C456" s="45"/>
      <c r="D456" s="45"/>
    </row>
    <row r="457" spans="1:4" ht="21.75" thickBot="1" x14ac:dyDescent="0.3">
      <c r="A457" s="77">
        <v>924021</v>
      </c>
      <c r="B457" s="78" t="s">
        <v>1095</v>
      </c>
      <c r="C457" s="45"/>
      <c r="D457" s="45"/>
    </row>
    <row r="458" spans="1:4" ht="32.25" thickBot="1" x14ac:dyDescent="0.3">
      <c r="A458" s="77">
        <v>924022</v>
      </c>
      <c r="B458" s="78" t="s">
        <v>1096</v>
      </c>
      <c r="C458" s="45"/>
      <c r="D458" s="45"/>
    </row>
    <row r="459" spans="1:4" ht="21.75" thickBot="1" x14ac:dyDescent="0.3">
      <c r="A459" s="77">
        <v>924023</v>
      </c>
      <c r="B459" s="78" t="s">
        <v>1097</v>
      </c>
      <c r="C459" s="45"/>
      <c r="D459" s="45"/>
    </row>
    <row r="460" spans="1:4" ht="21.75" thickBot="1" x14ac:dyDescent="0.3">
      <c r="A460" s="77">
        <v>924024</v>
      </c>
      <c r="B460" s="78" t="s">
        <v>1098</v>
      </c>
      <c r="C460" s="45"/>
      <c r="D460" s="45"/>
    </row>
    <row r="461" spans="1:4" ht="21.75" thickBot="1" x14ac:dyDescent="0.3">
      <c r="A461" s="77">
        <v>924025</v>
      </c>
      <c r="B461" s="78" t="s">
        <v>1099</v>
      </c>
      <c r="C461" s="45"/>
      <c r="D461" s="45"/>
    </row>
    <row r="462" spans="1:4" ht="21.75" thickBot="1" x14ac:dyDescent="0.3">
      <c r="A462" s="77">
        <v>924026</v>
      </c>
      <c r="B462" s="78" t="s">
        <v>1100</v>
      </c>
      <c r="C462" s="45"/>
      <c r="D462" s="45"/>
    </row>
    <row r="463" spans="1:4" ht="21.75" thickBot="1" x14ac:dyDescent="0.3">
      <c r="A463" s="77">
        <v>924027</v>
      </c>
      <c r="B463" s="78" t="s">
        <v>1101</v>
      </c>
      <c r="C463" s="45"/>
      <c r="D463" s="45"/>
    </row>
    <row r="464" spans="1:4" ht="21.75" thickBot="1" x14ac:dyDescent="0.3">
      <c r="A464" s="77">
        <v>924028</v>
      </c>
      <c r="B464" s="78" t="s">
        <v>1102</v>
      </c>
      <c r="C464" s="45"/>
      <c r="D464" s="45"/>
    </row>
    <row r="465" spans="1:4" ht="21.75" thickBot="1" x14ac:dyDescent="0.3">
      <c r="A465" s="77">
        <v>924029</v>
      </c>
      <c r="B465" s="78" t="s">
        <v>1103</v>
      </c>
      <c r="C465" s="45"/>
      <c r="D465" s="45"/>
    </row>
    <row r="466" spans="1:4" ht="21.75" thickBot="1" x14ac:dyDescent="0.3">
      <c r="A466" s="77">
        <v>924030</v>
      </c>
      <c r="B466" s="78" t="s">
        <v>1104</v>
      </c>
      <c r="C466" s="45"/>
      <c r="D466" s="45"/>
    </row>
    <row r="467" spans="1:4" ht="32.25" thickBot="1" x14ac:dyDescent="0.3">
      <c r="A467" s="44">
        <v>924101</v>
      </c>
      <c r="B467" s="43" t="s">
        <v>210</v>
      </c>
      <c r="C467" s="45"/>
      <c r="D467" s="45"/>
    </row>
    <row r="468" spans="1:4" ht="32.25" thickBot="1" x14ac:dyDescent="0.3">
      <c r="A468" s="44">
        <v>924102</v>
      </c>
      <c r="B468" s="43" t="s">
        <v>211</v>
      </c>
      <c r="C468" s="45"/>
      <c r="D468" s="45"/>
    </row>
    <row r="469" spans="1:4" ht="42.75" thickBot="1" x14ac:dyDescent="0.3">
      <c r="A469" s="44">
        <v>924103</v>
      </c>
      <c r="B469" s="43" t="s">
        <v>212</v>
      </c>
      <c r="C469" s="45"/>
      <c r="D469" s="45"/>
    </row>
    <row r="470" spans="1:4" ht="42.75" thickBot="1" x14ac:dyDescent="0.3">
      <c r="A470" s="77">
        <v>924104</v>
      </c>
      <c r="B470" s="78" t="s">
        <v>822</v>
      </c>
      <c r="C470" s="45"/>
      <c r="D470" s="45"/>
    </row>
    <row r="471" spans="1:4" ht="21.75" thickBot="1" x14ac:dyDescent="0.3">
      <c r="A471" s="77">
        <v>924202</v>
      </c>
      <c r="B471" s="78" t="s">
        <v>1105</v>
      </c>
      <c r="C471" s="45"/>
      <c r="D471" s="45"/>
    </row>
    <row r="472" spans="1:4" ht="21.75" thickBot="1" x14ac:dyDescent="0.3">
      <c r="A472" s="77">
        <v>924204</v>
      </c>
      <c r="B472" s="78" t="s">
        <v>1106</v>
      </c>
      <c r="C472" s="45"/>
      <c r="D472" s="45"/>
    </row>
    <row r="473" spans="1:4" ht="53.25" thickBot="1" x14ac:dyDescent="0.3">
      <c r="A473" s="77">
        <v>924205</v>
      </c>
      <c r="B473" s="78" t="s">
        <v>823</v>
      </c>
      <c r="C473" s="45"/>
      <c r="D473" s="45"/>
    </row>
    <row r="474" spans="1:4" ht="32.25" thickBot="1" x14ac:dyDescent="0.3">
      <c r="A474" s="77">
        <v>924206</v>
      </c>
      <c r="B474" s="78" t="s">
        <v>824</v>
      </c>
      <c r="C474" s="45"/>
      <c r="D474" s="45"/>
    </row>
    <row r="475" spans="1:4" ht="32.25" thickBot="1" x14ac:dyDescent="0.3">
      <c r="A475" s="44">
        <v>924303</v>
      </c>
      <c r="B475" s="43" t="s">
        <v>213</v>
      </c>
      <c r="C475" s="45"/>
      <c r="D475" s="45"/>
    </row>
    <row r="476" spans="1:4" ht="15.75" thickBot="1" x14ac:dyDescent="0.3">
      <c r="A476" s="44">
        <v>924500</v>
      </c>
      <c r="B476" s="43" t="s">
        <v>214</v>
      </c>
      <c r="C476" s="45"/>
      <c r="D476" s="45"/>
    </row>
    <row r="477" spans="1:4" ht="32.25" thickBot="1" x14ac:dyDescent="0.3">
      <c r="A477" s="77">
        <v>925001</v>
      </c>
      <c r="B477" s="78" t="s">
        <v>825</v>
      </c>
      <c r="C477" s="45"/>
      <c r="D477" s="45"/>
    </row>
    <row r="478" spans="1:4" ht="32.25" thickBot="1" x14ac:dyDescent="0.3">
      <c r="A478" s="77">
        <v>925002</v>
      </c>
      <c r="B478" s="78" t="s">
        <v>826</v>
      </c>
      <c r="C478" s="45"/>
      <c r="D478" s="45"/>
    </row>
    <row r="479" spans="1:4" ht="32.25" thickBot="1" x14ac:dyDescent="0.3">
      <c r="A479" s="77">
        <v>925003</v>
      </c>
      <c r="B479" s="78" t="s">
        <v>827</v>
      </c>
      <c r="C479" s="45"/>
      <c r="D479" s="45"/>
    </row>
    <row r="480" spans="1:4" ht="32.25" thickBot="1" x14ac:dyDescent="0.3">
      <c r="A480" s="77">
        <v>925004</v>
      </c>
      <c r="B480" s="78" t="s">
        <v>828</v>
      </c>
      <c r="C480" s="45"/>
      <c r="D480" s="45"/>
    </row>
    <row r="481" spans="1:4" ht="32.25" thickBot="1" x14ac:dyDescent="0.3">
      <c r="A481" s="77">
        <v>925005</v>
      </c>
      <c r="B481" s="78" t="s">
        <v>829</v>
      </c>
      <c r="C481" s="45"/>
      <c r="D481" s="45"/>
    </row>
    <row r="482" spans="1:4" ht="32.25" thickBot="1" x14ac:dyDescent="0.3">
      <c r="A482" s="77">
        <v>925006</v>
      </c>
      <c r="B482" s="78" t="s">
        <v>830</v>
      </c>
      <c r="C482" s="45"/>
      <c r="D482" s="45"/>
    </row>
    <row r="483" spans="1:4" ht="42.75" thickBot="1" x14ac:dyDescent="0.3">
      <c r="A483" s="77">
        <v>925007</v>
      </c>
      <c r="B483" s="78" t="s">
        <v>831</v>
      </c>
      <c r="C483" s="45"/>
      <c r="D483" s="45"/>
    </row>
    <row r="484" spans="1:4" ht="32.25" thickBot="1" x14ac:dyDescent="0.3">
      <c r="A484" s="77">
        <v>925008</v>
      </c>
      <c r="B484" s="78" t="s">
        <v>832</v>
      </c>
      <c r="C484" s="45"/>
      <c r="D484" s="45"/>
    </row>
    <row r="485" spans="1:4" ht="32.25" thickBot="1" x14ac:dyDescent="0.3">
      <c r="A485" s="77">
        <v>925009</v>
      </c>
      <c r="B485" s="78" t="s">
        <v>833</v>
      </c>
      <c r="C485" s="45"/>
      <c r="D485" s="45"/>
    </row>
    <row r="486" spans="1:4" ht="32.25" thickBot="1" x14ac:dyDescent="0.3">
      <c r="A486" s="77">
        <v>925010</v>
      </c>
      <c r="B486" s="78" t="s">
        <v>834</v>
      </c>
      <c r="C486" s="45"/>
      <c r="D486" s="45"/>
    </row>
    <row r="487" spans="1:4" ht="32.25" thickBot="1" x14ac:dyDescent="0.3">
      <c r="A487" s="77">
        <v>925011</v>
      </c>
      <c r="B487" s="78" t="s">
        <v>835</v>
      </c>
      <c r="C487" s="45"/>
      <c r="D487" s="45"/>
    </row>
    <row r="488" spans="1:4" ht="32.25" thickBot="1" x14ac:dyDescent="0.3">
      <c r="A488" s="77">
        <v>925012</v>
      </c>
      <c r="B488" s="78" t="s">
        <v>836</v>
      </c>
      <c r="C488" s="45"/>
      <c r="D488" s="45"/>
    </row>
    <row r="489" spans="1:4" ht="32.25" thickBot="1" x14ac:dyDescent="0.3">
      <c r="A489" s="77">
        <v>925013</v>
      </c>
      <c r="B489" s="78" t="s">
        <v>837</v>
      </c>
      <c r="C489" s="45"/>
      <c r="D489" s="45"/>
    </row>
    <row r="490" spans="1:4" ht="32.25" thickBot="1" x14ac:dyDescent="0.3">
      <c r="A490" s="77">
        <v>925014</v>
      </c>
      <c r="B490" s="78" t="s">
        <v>838</v>
      </c>
      <c r="C490" s="45"/>
      <c r="D490" s="45"/>
    </row>
    <row r="491" spans="1:4" ht="32.25" thickBot="1" x14ac:dyDescent="0.3">
      <c r="A491" s="77">
        <v>925015</v>
      </c>
      <c r="B491" s="78" t="s">
        <v>839</v>
      </c>
      <c r="C491" s="45"/>
      <c r="D491" s="45"/>
    </row>
    <row r="492" spans="1:4" ht="32.25" thickBot="1" x14ac:dyDescent="0.3">
      <c r="A492" s="77">
        <v>925016</v>
      </c>
      <c r="B492" s="78" t="s">
        <v>840</v>
      </c>
      <c r="C492" s="45"/>
      <c r="D492" s="45"/>
    </row>
    <row r="493" spans="1:4" ht="32.25" thickBot="1" x14ac:dyDescent="0.3">
      <c r="A493" s="77">
        <v>925017</v>
      </c>
      <c r="B493" s="78" t="s">
        <v>841</v>
      </c>
      <c r="C493" s="45"/>
      <c r="D493" s="45"/>
    </row>
    <row r="494" spans="1:4" ht="32.25" thickBot="1" x14ac:dyDescent="0.3">
      <c r="A494" s="77">
        <v>925018</v>
      </c>
      <c r="B494" s="78" t="s">
        <v>1342</v>
      </c>
      <c r="C494" s="45"/>
      <c r="D494" s="45"/>
    </row>
    <row r="495" spans="1:4" ht="42.75" thickBot="1" x14ac:dyDescent="0.3">
      <c r="A495" s="77">
        <v>925201</v>
      </c>
      <c r="B495" s="78" t="s">
        <v>842</v>
      </c>
      <c r="C495" s="45"/>
      <c r="D495" s="45"/>
    </row>
    <row r="496" spans="1:4" ht="15.75" thickBot="1" x14ac:dyDescent="0.3">
      <c r="A496" s="44">
        <v>925500</v>
      </c>
      <c r="B496" s="43" t="s">
        <v>215</v>
      </c>
      <c r="C496" s="45"/>
      <c r="D496" s="45"/>
    </row>
    <row r="497" spans="1:4" ht="21.75" thickBot="1" x14ac:dyDescent="0.3">
      <c r="A497" s="77">
        <v>925703</v>
      </c>
      <c r="B497" s="78" t="s">
        <v>843</v>
      </c>
      <c r="C497" s="45"/>
      <c r="D497" s="45"/>
    </row>
    <row r="498" spans="1:4" ht="21.75" thickBot="1" x14ac:dyDescent="0.3">
      <c r="A498" s="77">
        <v>925704</v>
      </c>
      <c r="B498" s="78" t="s">
        <v>844</v>
      </c>
      <c r="C498" s="45"/>
      <c r="D498" s="45"/>
    </row>
    <row r="499" spans="1:4" ht="21.75" thickBot="1" x14ac:dyDescent="0.3">
      <c r="A499" s="77">
        <v>925705</v>
      </c>
      <c r="B499" s="78" t="s">
        <v>845</v>
      </c>
      <c r="C499" s="45"/>
      <c r="D499" s="45"/>
    </row>
    <row r="500" spans="1:4" ht="21.75" thickBot="1" x14ac:dyDescent="0.3">
      <c r="A500" s="77">
        <v>925706</v>
      </c>
      <c r="B500" s="78" t="s">
        <v>846</v>
      </c>
      <c r="C500" s="45"/>
      <c r="D500" s="45"/>
    </row>
    <row r="501" spans="1:4" ht="21.75" thickBot="1" x14ac:dyDescent="0.3">
      <c r="A501" s="77">
        <v>925707</v>
      </c>
      <c r="B501" s="78" t="s">
        <v>847</v>
      </c>
      <c r="C501" s="45"/>
      <c r="D501" s="45"/>
    </row>
    <row r="502" spans="1:4" ht="21.75" thickBot="1" x14ac:dyDescent="0.3">
      <c r="A502" s="44">
        <v>926001</v>
      </c>
      <c r="B502" s="43" t="s">
        <v>216</v>
      </c>
      <c r="C502" s="45"/>
      <c r="D502" s="45"/>
    </row>
    <row r="503" spans="1:4" ht="21.75" thickBot="1" x14ac:dyDescent="0.3">
      <c r="A503" s="44">
        <v>926002</v>
      </c>
      <c r="B503" s="43" t="s">
        <v>217</v>
      </c>
      <c r="C503" s="45"/>
      <c r="D503" s="45"/>
    </row>
    <row r="504" spans="1:4" ht="21.75" thickBot="1" x14ac:dyDescent="0.3">
      <c r="A504" s="44">
        <v>926003</v>
      </c>
      <c r="B504" s="43" t="s">
        <v>218</v>
      </c>
      <c r="C504" s="45"/>
      <c r="D504" s="45"/>
    </row>
    <row r="505" spans="1:4" ht="21.75" thickBot="1" x14ac:dyDescent="0.3">
      <c r="A505" s="44">
        <v>926004</v>
      </c>
      <c r="B505" s="43" t="s">
        <v>219</v>
      </c>
      <c r="C505" s="45"/>
      <c r="D505" s="45"/>
    </row>
    <row r="506" spans="1:4" ht="21.75" thickBot="1" x14ac:dyDescent="0.3">
      <c r="A506" s="44">
        <v>926005</v>
      </c>
      <c r="B506" s="43" t="s">
        <v>220</v>
      </c>
      <c r="C506" s="45"/>
      <c r="D506" s="45"/>
    </row>
    <row r="507" spans="1:4" ht="21.75" thickBot="1" x14ac:dyDescent="0.3">
      <c r="A507" s="44">
        <v>926006</v>
      </c>
      <c r="B507" s="43" t="s">
        <v>221</v>
      </c>
      <c r="C507" s="45"/>
      <c r="D507" s="45"/>
    </row>
    <row r="508" spans="1:4" ht="21.75" thickBot="1" x14ac:dyDescent="0.3">
      <c r="A508" s="77">
        <v>926007</v>
      </c>
      <c r="B508" s="78" t="s">
        <v>848</v>
      </c>
      <c r="C508" s="45"/>
      <c r="D508" s="45"/>
    </row>
    <row r="509" spans="1:4" ht="21.75" thickBot="1" x14ac:dyDescent="0.3">
      <c r="A509" s="44">
        <v>926008</v>
      </c>
      <c r="B509" s="43" t="s">
        <v>222</v>
      </c>
      <c r="C509" s="45"/>
      <c r="D509" s="45"/>
    </row>
    <row r="510" spans="1:4" ht="21.75" thickBot="1" x14ac:dyDescent="0.3">
      <c r="A510" s="44">
        <v>926009</v>
      </c>
      <c r="B510" s="43" t="s">
        <v>223</v>
      </c>
      <c r="C510" s="45"/>
      <c r="D510" s="45"/>
    </row>
    <row r="511" spans="1:4" ht="21.75" thickBot="1" x14ac:dyDescent="0.3">
      <c r="A511" s="44">
        <v>926010</v>
      </c>
      <c r="B511" s="43" t="s">
        <v>224</v>
      </c>
      <c r="C511" s="45"/>
      <c r="D511" s="45"/>
    </row>
    <row r="512" spans="1:4" ht="21.75" thickBot="1" x14ac:dyDescent="0.3">
      <c r="A512" s="77">
        <v>926011</v>
      </c>
      <c r="B512" s="78" t="s">
        <v>849</v>
      </c>
      <c r="C512" s="45"/>
      <c r="D512" s="45"/>
    </row>
    <row r="513" spans="1:4" ht="21.75" thickBot="1" x14ac:dyDescent="0.3">
      <c r="A513" s="44">
        <v>926012</v>
      </c>
      <c r="B513" s="43" t="s">
        <v>225</v>
      </c>
      <c r="C513" s="45"/>
      <c r="D513" s="45"/>
    </row>
    <row r="514" spans="1:4" ht="21.75" thickBot="1" x14ac:dyDescent="0.3">
      <c r="A514" s="44">
        <v>926013</v>
      </c>
      <c r="B514" s="43" t="s">
        <v>226</v>
      </c>
      <c r="C514" s="45"/>
      <c r="D514" s="45"/>
    </row>
    <row r="515" spans="1:4" ht="32.25" thickBot="1" x14ac:dyDescent="0.3">
      <c r="A515" s="44">
        <v>926014</v>
      </c>
      <c r="B515" s="43" t="s">
        <v>227</v>
      </c>
      <c r="C515" s="45"/>
      <c r="D515" s="45"/>
    </row>
    <row r="516" spans="1:4" ht="21.75" thickBot="1" x14ac:dyDescent="0.3">
      <c r="A516" s="77">
        <v>926201</v>
      </c>
      <c r="B516" s="78" t="s">
        <v>850</v>
      </c>
      <c r="C516" s="45"/>
      <c r="D516" s="45"/>
    </row>
    <row r="517" spans="1:4" ht="21.75" thickBot="1" x14ac:dyDescent="0.3">
      <c r="A517" s="44">
        <v>926202</v>
      </c>
      <c r="B517" s="43" t="s">
        <v>228</v>
      </c>
      <c r="C517" s="45"/>
      <c r="D517" s="45"/>
    </row>
    <row r="518" spans="1:4" ht="21.75" thickBot="1" x14ac:dyDescent="0.3">
      <c r="A518" s="44">
        <v>926203</v>
      </c>
      <c r="B518" s="43" t="s">
        <v>229</v>
      </c>
      <c r="C518" s="45"/>
      <c r="D518" s="45"/>
    </row>
    <row r="519" spans="1:4" ht="15.75" thickBot="1" x14ac:dyDescent="0.3">
      <c r="A519" s="44">
        <v>926500</v>
      </c>
      <c r="B519" s="43" t="s">
        <v>65</v>
      </c>
      <c r="C519" s="45"/>
      <c r="D519" s="45"/>
    </row>
    <row r="520" spans="1:4" ht="32.25" thickBot="1" x14ac:dyDescent="0.3">
      <c r="A520" s="77">
        <v>926701</v>
      </c>
      <c r="B520" s="78" t="s">
        <v>851</v>
      </c>
      <c r="C520" s="45"/>
      <c r="D520" s="45"/>
    </row>
    <row r="521" spans="1:4" ht="32.25" thickBot="1" x14ac:dyDescent="0.3">
      <c r="A521" s="77">
        <v>926702</v>
      </c>
      <c r="B521" s="78" t="s">
        <v>852</v>
      </c>
      <c r="C521" s="45"/>
      <c r="D521" s="45"/>
    </row>
    <row r="522" spans="1:4" ht="32.25" thickBot="1" x14ac:dyDescent="0.3">
      <c r="A522" s="44">
        <v>926703</v>
      </c>
      <c r="B522" s="43" t="s">
        <v>230</v>
      </c>
      <c r="C522" s="45"/>
      <c r="D522" s="45"/>
    </row>
    <row r="523" spans="1:4" ht="32.25" thickBot="1" x14ac:dyDescent="0.3">
      <c r="A523" s="77">
        <v>926704</v>
      </c>
      <c r="B523" s="78" t="s">
        <v>853</v>
      </c>
      <c r="C523" s="45"/>
      <c r="D523" s="45"/>
    </row>
    <row r="524" spans="1:4" ht="32.25" thickBot="1" x14ac:dyDescent="0.3">
      <c r="A524" s="77">
        <v>926705</v>
      </c>
      <c r="B524" s="78" t="s">
        <v>854</v>
      </c>
      <c r="C524" s="45"/>
      <c r="D524" s="45"/>
    </row>
    <row r="525" spans="1:4" ht="32.25" thickBot="1" x14ac:dyDescent="0.3">
      <c r="A525" s="77">
        <v>926706</v>
      </c>
      <c r="B525" s="78" t="s">
        <v>855</v>
      </c>
      <c r="C525" s="45"/>
      <c r="D525" s="45"/>
    </row>
    <row r="526" spans="1:4" ht="32.25" thickBot="1" x14ac:dyDescent="0.3">
      <c r="A526" s="77">
        <v>926707</v>
      </c>
      <c r="B526" s="78" t="s">
        <v>856</v>
      </c>
      <c r="C526" s="45"/>
      <c r="D526" s="45"/>
    </row>
    <row r="527" spans="1:4" ht="42.75" thickBot="1" x14ac:dyDescent="0.3">
      <c r="A527" s="77">
        <v>926708</v>
      </c>
      <c r="B527" s="78" t="s">
        <v>857</v>
      </c>
      <c r="C527" s="45"/>
      <c r="D527" s="45"/>
    </row>
    <row r="528" spans="1:4" ht="42.75" thickBot="1" x14ac:dyDescent="0.3">
      <c r="A528" s="77">
        <v>926709</v>
      </c>
      <c r="B528" s="78" t="s">
        <v>858</v>
      </c>
      <c r="C528" s="45"/>
      <c r="D528" s="45"/>
    </row>
    <row r="529" spans="1:4" ht="32.25" thickBot="1" x14ac:dyDescent="0.3">
      <c r="A529" s="77">
        <v>926710</v>
      </c>
      <c r="B529" s="78" t="s">
        <v>859</v>
      </c>
      <c r="C529" s="45"/>
      <c r="D529" s="45"/>
    </row>
    <row r="530" spans="1:4" ht="32.25" thickBot="1" x14ac:dyDescent="0.3">
      <c r="A530" s="77">
        <v>926711</v>
      </c>
      <c r="B530" s="78" t="s">
        <v>860</v>
      </c>
      <c r="C530" s="45"/>
      <c r="D530" s="45"/>
    </row>
    <row r="531" spans="1:4" ht="32.25" thickBot="1" x14ac:dyDescent="0.3">
      <c r="A531" s="77">
        <v>926712</v>
      </c>
      <c r="B531" s="78" t="s">
        <v>861</v>
      </c>
      <c r="C531" s="45"/>
      <c r="D531" s="45"/>
    </row>
    <row r="532" spans="1:4" ht="32.25" thickBot="1" x14ac:dyDescent="0.3">
      <c r="A532" s="77">
        <v>926713</v>
      </c>
      <c r="B532" s="78" t="s">
        <v>862</v>
      </c>
      <c r="C532" s="45"/>
      <c r="D532" s="45"/>
    </row>
    <row r="533" spans="1:4" ht="32.25" thickBot="1" x14ac:dyDescent="0.3">
      <c r="A533" s="77">
        <v>926714</v>
      </c>
      <c r="B533" s="78" t="s">
        <v>863</v>
      </c>
      <c r="C533" s="45"/>
      <c r="D533" s="45"/>
    </row>
    <row r="534" spans="1:4" ht="32.25" thickBot="1" x14ac:dyDescent="0.3">
      <c r="A534" s="77">
        <v>926715</v>
      </c>
      <c r="B534" s="78" t="s">
        <v>864</v>
      </c>
      <c r="C534" s="45"/>
      <c r="D534" s="45"/>
    </row>
    <row r="535" spans="1:4" ht="32.25" thickBot="1" x14ac:dyDescent="0.3">
      <c r="A535" s="77">
        <v>926716</v>
      </c>
      <c r="B535" s="78" t="s">
        <v>865</v>
      </c>
      <c r="C535" s="45"/>
      <c r="D535" s="45"/>
    </row>
    <row r="536" spans="1:4" ht="42.75" thickBot="1" x14ac:dyDescent="0.3">
      <c r="A536" s="44">
        <v>926717</v>
      </c>
      <c r="B536" s="43" t="s">
        <v>231</v>
      </c>
      <c r="C536" s="45"/>
      <c r="D536" s="45"/>
    </row>
    <row r="537" spans="1:4" ht="32.25" thickBot="1" x14ac:dyDescent="0.3">
      <c r="A537" s="44">
        <v>926718</v>
      </c>
      <c r="B537" s="43" t="s">
        <v>232</v>
      </c>
      <c r="C537" s="45"/>
      <c r="D537" s="45"/>
    </row>
    <row r="538" spans="1:4" ht="21.75" thickBot="1" x14ac:dyDescent="0.3">
      <c r="A538" s="44">
        <v>927001</v>
      </c>
      <c r="B538" s="43" t="s">
        <v>233</v>
      </c>
      <c r="C538" s="45"/>
      <c r="D538" s="45"/>
    </row>
    <row r="539" spans="1:4" ht="32.25" thickBot="1" x14ac:dyDescent="0.3">
      <c r="A539" s="77">
        <v>927002</v>
      </c>
      <c r="B539" s="78" t="s">
        <v>866</v>
      </c>
      <c r="C539" s="45"/>
      <c r="D539" s="45"/>
    </row>
    <row r="540" spans="1:4" ht="21.75" thickBot="1" x14ac:dyDescent="0.3">
      <c r="A540" s="44">
        <v>927003</v>
      </c>
      <c r="B540" s="43" t="s">
        <v>234</v>
      </c>
      <c r="C540" s="45"/>
      <c r="D540" s="45"/>
    </row>
    <row r="541" spans="1:4" ht="21.75" thickBot="1" x14ac:dyDescent="0.3">
      <c r="A541" s="44">
        <v>927004</v>
      </c>
      <c r="B541" s="43" t="s">
        <v>235</v>
      </c>
      <c r="C541" s="45"/>
      <c r="D541" s="45"/>
    </row>
    <row r="542" spans="1:4" ht="21.75" thickBot="1" x14ac:dyDescent="0.3">
      <c r="A542" s="44">
        <v>927005</v>
      </c>
      <c r="B542" s="43" t="s">
        <v>236</v>
      </c>
      <c r="C542" s="45"/>
      <c r="D542" s="45"/>
    </row>
    <row r="543" spans="1:4" ht="32.25" thickBot="1" x14ac:dyDescent="0.3">
      <c r="A543" s="77">
        <v>927006</v>
      </c>
      <c r="B543" s="78" t="s">
        <v>867</v>
      </c>
      <c r="C543" s="45"/>
      <c r="D543" s="45"/>
    </row>
    <row r="544" spans="1:4" ht="32.25" thickBot="1" x14ac:dyDescent="0.3">
      <c r="A544" s="77">
        <v>927007</v>
      </c>
      <c r="B544" s="78" t="s">
        <v>868</v>
      </c>
      <c r="C544" s="45"/>
      <c r="D544" s="45"/>
    </row>
    <row r="545" spans="1:4" ht="21.75" thickBot="1" x14ac:dyDescent="0.3">
      <c r="A545" s="44">
        <v>927008</v>
      </c>
      <c r="B545" s="43" t="s">
        <v>237</v>
      </c>
      <c r="C545" s="45"/>
      <c r="D545" s="45"/>
    </row>
    <row r="546" spans="1:4" ht="21.75" thickBot="1" x14ac:dyDescent="0.3">
      <c r="A546" s="44">
        <v>927009</v>
      </c>
      <c r="B546" s="43" t="s">
        <v>238</v>
      </c>
      <c r="C546" s="45"/>
      <c r="D546" s="45"/>
    </row>
    <row r="547" spans="1:4" ht="21.75" thickBot="1" x14ac:dyDescent="0.3">
      <c r="A547" s="44">
        <v>927010</v>
      </c>
      <c r="B547" s="43" t="s">
        <v>239</v>
      </c>
      <c r="C547" s="45"/>
      <c r="D547" s="45"/>
    </row>
    <row r="548" spans="1:4" ht="21.75" thickBot="1" x14ac:dyDescent="0.3">
      <c r="A548" s="44">
        <v>927011</v>
      </c>
      <c r="B548" s="43" t="s">
        <v>240</v>
      </c>
      <c r="C548" s="45"/>
      <c r="D548" s="45"/>
    </row>
    <row r="549" spans="1:4" ht="21.75" thickBot="1" x14ac:dyDescent="0.3">
      <c r="A549" s="44">
        <v>927012</v>
      </c>
      <c r="B549" s="43" t="s">
        <v>241</v>
      </c>
      <c r="C549" s="45"/>
      <c r="D549" s="45"/>
    </row>
    <row r="550" spans="1:4" ht="32.25" thickBot="1" x14ac:dyDescent="0.3">
      <c r="A550" s="44">
        <v>927013</v>
      </c>
      <c r="B550" s="43" t="s">
        <v>242</v>
      </c>
      <c r="C550" s="45"/>
      <c r="D550" s="45"/>
    </row>
    <row r="551" spans="1:4" ht="21.75" thickBot="1" x14ac:dyDescent="0.3">
      <c r="A551" s="44">
        <v>927014</v>
      </c>
      <c r="B551" s="43" t="s">
        <v>243</v>
      </c>
      <c r="C551" s="45"/>
      <c r="D551" s="45"/>
    </row>
    <row r="552" spans="1:4" ht="32.25" thickBot="1" x14ac:dyDescent="0.3">
      <c r="A552" s="77">
        <v>927015</v>
      </c>
      <c r="B552" s="78" t="s">
        <v>869</v>
      </c>
      <c r="C552" s="45"/>
      <c r="D552" s="45"/>
    </row>
    <row r="553" spans="1:4" ht="32.25" thickBot="1" x14ac:dyDescent="0.3">
      <c r="A553" s="77">
        <v>927016</v>
      </c>
      <c r="B553" s="78" t="s">
        <v>870</v>
      </c>
      <c r="C553" s="45"/>
      <c r="D553" s="45"/>
    </row>
    <row r="554" spans="1:4" ht="21.75" thickBot="1" x14ac:dyDescent="0.3">
      <c r="A554" s="44">
        <v>927017</v>
      </c>
      <c r="B554" s="43" t="s">
        <v>244</v>
      </c>
      <c r="C554" s="45"/>
      <c r="D554" s="45"/>
    </row>
    <row r="555" spans="1:4" ht="21.75" thickBot="1" x14ac:dyDescent="0.3">
      <c r="A555" s="44">
        <v>927019</v>
      </c>
      <c r="B555" s="43" t="s">
        <v>245</v>
      </c>
      <c r="C555" s="45"/>
      <c r="D555" s="45"/>
    </row>
    <row r="556" spans="1:4" ht="32.25" thickBot="1" x14ac:dyDescent="0.3">
      <c r="A556" s="77">
        <v>927020</v>
      </c>
      <c r="B556" s="78" t="s">
        <v>871</v>
      </c>
      <c r="C556" s="45"/>
      <c r="D556" s="45"/>
    </row>
    <row r="557" spans="1:4" ht="32.25" thickBot="1" x14ac:dyDescent="0.3">
      <c r="A557" s="77">
        <v>927101</v>
      </c>
      <c r="B557" s="78" t="s">
        <v>872</v>
      </c>
      <c r="C557" s="45"/>
      <c r="D557" s="45"/>
    </row>
    <row r="558" spans="1:4" ht="21.75" thickBot="1" x14ac:dyDescent="0.3">
      <c r="A558" s="44">
        <v>927201</v>
      </c>
      <c r="B558" s="43" t="s">
        <v>246</v>
      </c>
      <c r="C558" s="45"/>
      <c r="D558" s="45"/>
    </row>
    <row r="559" spans="1:4" ht="21.75" thickBot="1" x14ac:dyDescent="0.3">
      <c r="A559" s="44">
        <v>927202</v>
      </c>
      <c r="B559" s="43" t="s">
        <v>247</v>
      </c>
      <c r="C559" s="45"/>
      <c r="D559" s="45"/>
    </row>
    <row r="560" spans="1:4" ht="32.25" thickBot="1" x14ac:dyDescent="0.3">
      <c r="A560" s="77">
        <v>927203</v>
      </c>
      <c r="B560" s="78" t="s">
        <v>873</v>
      </c>
      <c r="C560" s="45"/>
      <c r="D560" s="45"/>
    </row>
    <row r="561" spans="1:4" ht="42.75" thickBot="1" x14ac:dyDescent="0.3">
      <c r="A561" s="77">
        <v>927205</v>
      </c>
      <c r="B561" s="78" t="s">
        <v>874</v>
      </c>
      <c r="C561" s="45"/>
      <c r="D561" s="45"/>
    </row>
    <row r="562" spans="1:4" ht="21.75" thickBot="1" x14ac:dyDescent="0.3">
      <c r="A562" s="44">
        <v>927207</v>
      </c>
      <c r="B562" s="43" t="s">
        <v>1343</v>
      </c>
      <c r="C562" s="45"/>
      <c r="D562" s="45"/>
    </row>
    <row r="563" spans="1:4" ht="21.75" thickBot="1" x14ac:dyDescent="0.3">
      <c r="A563" s="44">
        <v>927208</v>
      </c>
      <c r="B563" s="43" t="s">
        <v>248</v>
      </c>
      <c r="C563" s="45"/>
      <c r="D563" s="45"/>
    </row>
    <row r="564" spans="1:4" ht="21.75" thickBot="1" x14ac:dyDescent="0.3">
      <c r="A564" s="44">
        <v>927209</v>
      </c>
      <c r="B564" s="43" t="s">
        <v>249</v>
      </c>
      <c r="C564" s="45"/>
      <c r="D564" s="45"/>
    </row>
    <row r="565" spans="1:4" ht="21.75" thickBot="1" x14ac:dyDescent="0.3">
      <c r="A565" s="44">
        <v>927210</v>
      </c>
      <c r="B565" s="43" t="s">
        <v>250</v>
      </c>
      <c r="C565" s="45"/>
      <c r="D565" s="45"/>
    </row>
    <row r="566" spans="1:4" ht="21.75" thickBot="1" x14ac:dyDescent="0.3">
      <c r="A566" s="44">
        <v>927211</v>
      </c>
      <c r="B566" s="43" t="s">
        <v>251</v>
      </c>
      <c r="C566" s="45"/>
      <c r="D566" s="45"/>
    </row>
    <row r="567" spans="1:4" ht="21.75" thickBot="1" x14ac:dyDescent="0.3">
      <c r="A567" s="44">
        <v>927212</v>
      </c>
      <c r="B567" s="43" t="s">
        <v>252</v>
      </c>
      <c r="C567" s="45"/>
      <c r="D567" s="45"/>
    </row>
    <row r="568" spans="1:4" ht="32.25" thickBot="1" x14ac:dyDescent="0.3">
      <c r="A568" s="77">
        <v>927214</v>
      </c>
      <c r="B568" s="78" t="s">
        <v>875</v>
      </c>
      <c r="C568" s="45"/>
      <c r="D568" s="45"/>
    </row>
    <row r="569" spans="1:4" ht="32.25" thickBot="1" x14ac:dyDescent="0.3">
      <c r="A569" s="77">
        <v>927217</v>
      </c>
      <c r="B569" s="78" t="s">
        <v>876</v>
      </c>
      <c r="C569" s="45"/>
      <c r="D569" s="45"/>
    </row>
    <row r="570" spans="1:4" ht="21.75" thickBot="1" x14ac:dyDescent="0.3">
      <c r="A570" s="44">
        <v>927219</v>
      </c>
      <c r="B570" s="43" t="s">
        <v>253</v>
      </c>
      <c r="C570" s="45"/>
      <c r="D570" s="45"/>
    </row>
    <row r="571" spans="1:4" ht="15.75" thickBot="1" x14ac:dyDescent="0.3">
      <c r="A571" s="44">
        <v>927500</v>
      </c>
      <c r="B571" s="43" t="s">
        <v>254</v>
      </c>
      <c r="C571" s="45"/>
      <c r="D571" s="45"/>
    </row>
    <row r="572" spans="1:4" ht="21.75" thickBot="1" x14ac:dyDescent="0.3">
      <c r="A572" s="44">
        <v>928001</v>
      </c>
      <c r="B572" s="43" t="s">
        <v>255</v>
      </c>
      <c r="C572" s="45"/>
      <c r="D572" s="45"/>
    </row>
    <row r="573" spans="1:4" ht="21.75" thickBot="1" x14ac:dyDescent="0.3">
      <c r="A573" s="44">
        <v>928002</v>
      </c>
      <c r="B573" s="43" t="s">
        <v>256</v>
      </c>
      <c r="C573" s="45"/>
      <c r="D573" s="45"/>
    </row>
    <row r="574" spans="1:4" ht="21.75" thickBot="1" x14ac:dyDescent="0.3">
      <c r="A574" s="44">
        <v>928003</v>
      </c>
      <c r="B574" s="43" t="s">
        <v>257</v>
      </c>
      <c r="C574" s="45"/>
      <c r="D574" s="45"/>
    </row>
    <row r="575" spans="1:4" ht="21.75" thickBot="1" x14ac:dyDescent="0.3">
      <c r="A575" s="44">
        <v>928004</v>
      </c>
      <c r="B575" s="43" t="s">
        <v>258</v>
      </c>
      <c r="C575" s="45"/>
      <c r="D575" s="45"/>
    </row>
    <row r="576" spans="1:4" ht="21.75" thickBot="1" x14ac:dyDescent="0.3">
      <c r="A576" s="77">
        <v>928005</v>
      </c>
      <c r="B576" s="78" t="s">
        <v>1147</v>
      </c>
      <c r="C576" s="45"/>
      <c r="D576" s="45"/>
    </row>
    <row r="577" spans="1:4" ht="21.75" thickBot="1" x14ac:dyDescent="0.3">
      <c r="A577" s="44">
        <v>928006</v>
      </c>
      <c r="B577" s="43" t="s">
        <v>259</v>
      </c>
      <c r="C577" s="45"/>
      <c r="D577" s="45"/>
    </row>
    <row r="578" spans="1:4" ht="21.75" thickBot="1" x14ac:dyDescent="0.3">
      <c r="A578" s="44">
        <v>928007</v>
      </c>
      <c r="B578" s="43" t="s">
        <v>260</v>
      </c>
      <c r="C578" s="45"/>
      <c r="D578" s="45"/>
    </row>
    <row r="579" spans="1:4" ht="21.75" thickBot="1" x14ac:dyDescent="0.3">
      <c r="A579" s="77">
        <v>928008</v>
      </c>
      <c r="B579" s="78" t="s">
        <v>877</v>
      </c>
      <c r="C579" s="45"/>
      <c r="D579" s="45"/>
    </row>
    <row r="580" spans="1:4" ht="21.75" thickBot="1" x14ac:dyDescent="0.3">
      <c r="A580" s="44">
        <v>928009</v>
      </c>
      <c r="B580" s="43" t="s">
        <v>261</v>
      </c>
      <c r="C580" s="45"/>
      <c r="D580" s="45"/>
    </row>
    <row r="581" spans="1:4" ht="21.75" thickBot="1" x14ac:dyDescent="0.3">
      <c r="A581" s="44">
        <v>928010</v>
      </c>
      <c r="B581" s="43" t="s">
        <v>262</v>
      </c>
      <c r="C581" s="45"/>
      <c r="D581" s="45"/>
    </row>
    <row r="582" spans="1:4" ht="21.75" thickBot="1" x14ac:dyDescent="0.3">
      <c r="A582" s="77">
        <v>928011</v>
      </c>
      <c r="B582" s="78" t="s">
        <v>878</v>
      </c>
      <c r="C582" s="45"/>
      <c r="D582" s="45"/>
    </row>
    <row r="583" spans="1:4" ht="21.75" thickBot="1" x14ac:dyDescent="0.3">
      <c r="A583" s="44">
        <v>928012</v>
      </c>
      <c r="B583" s="43" t="s">
        <v>263</v>
      </c>
      <c r="C583" s="45"/>
      <c r="D583" s="45"/>
    </row>
    <row r="584" spans="1:4" ht="21.75" thickBot="1" x14ac:dyDescent="0.3">
      <c r="A584" s="44">
        <v>928013</v>
      </c>
      <c r="B584" s="43" t="s">
        <v>264</v>
      </c>
      <c r="C584" s="45"/>
      <c r="D584" s="45"/>
    </row>
    <row r="585" spans="1:4" ht="21.75" thickBot="1" x14ac:dyDescent="0.3">
      <c r="A585" s="44">
        <v>928014</v>
      </c>
      <c r="B585" s="43" t="s">
        <v>265</v>
      </c>
      <c r="C585" s="45"/>
      <c r="D585" s="45"/>
    </row>
    <row r="586" spans="1:4" ht="21.75" thickBot="1" x14ac:dyDescent="0.3">
      <c r="A586" s="44">
        <v>928015</v>
      </c>
      <c r="B586" s="43" t="s">
        <v>266</v>
      </c>
      <c r="C586" s="45"/>
      <c r="D586" s="45"/>
    </row>
    <row r="587" spans="1:4" ht="21.75" thickBot="1" x14ac:dyDescent="0.3">
      <c r="A587" s="44">
        <v>928016</v>
      </c>
      <c r="B587" s="43" t="s">
        <v>267</v>
      </c>
      <c r="C587" s="45"/>
      <c r="D587" s="45"/>
    </row>
    <row r="588" spans="1:4" ht="21.75" thickBot="1" x14ac:dyDescent="0.3">
      <c r="A588" s="44">
        <v>928017</v>
      </c>
      <c r="B588" s="43" t="s">
        <v>268</v>
      </c>
      <c r="C588" s="45"/>
      <c r="D588" s="45"/>
    </row>
    <row r="589" spans="1:4" ht="21.75" thickBot="1" x14ac:dyDescent="0.3">
      <c r="A589" s="44">
        <v>928018</v>
      </c>
      <c r="B589" s="43" t="s">
        <v>269</v>
      </c>
      <c r="C589" s="45"/>
      <c r="D589" s="45"/>
    </row>
    <row r="590" spans="1:4" ht="21.75" thickBot="1" x14ac:dyDescent="0.3">
      <c r="A590" s="44">
        <v>928019</v>
      </c>
      <c r="B590" s="43" t="s">
        <v>270</v>
      </c>
      <c r="C590" s="45"/>
      <c r="D590" s="45"/>
    </row>
    <row r="591" spans="1:4" ht="21.75" thickBot="1" x14ac:dyDescent="0.3">
      <c r="A591" s="44">
        <v>928020</v>
      </c>
      <c r="B591" s="43" t="s">
        <v>271</v>
      </c>
      <c r="C591" s="45"/>
      <c r="D591" s="45"/>
    </row>
    <row r="592" spans="1:4" ht="21.75" thickBot="1" x14ac:dyDescent="0.3">
      <c r="A592" s="44">
        <v>928021</v>
      </c>
      <c r="B592" s="43" t="s">
        <v>272</v>
      </c>
      <c r="C592" s="45"/>
      <c r="D592" s="45"/>
    </row>
    <row r="593" spans="1:4" ht="21.75" thickBot="1" x14ac:dyDescent="0.3">
      <c r="A593" s="44">
        <v>928022</v>
      </c>
      <c r="B593" s="43" t="s">
        <v>273</v>
      </c>
      <c r="C593" s="45"/>
      <c r="D593" s="45"/>
    </row>
    <row r="594" spans="1:4" ht="32.25" thickBot="1" x14ac:dyDescent="0.3">
      <c r="A594" s="44">
        <v>928023</v>
      </c>
      <c r="B594" s="43" t="s">
        <v>274</v>
      </c>
      <c r="C594" s="45"/>
      <c r="D594" s="45"/>
    </row>
    <row r="595" spans="1:4" ht="21.75" thickBot="1" x14ac:dyDescent="0.3">
      <c r="A595" s="44">
        <v>928024</v>
      </c>
      <c r="B595" s="43" t="s">
        <v>275</v>
      </c>
      <c r="C595" s="45"/>
      <c r="D595" s="45"/>
    </row>
    <row r="596" spans="1:4" ht="32.25" thickBot="1" x14ac:dyDescent="0.3">
      <c r="A596" s="44">
        <v>928025</v>
      </c>
      <c r="B596" s="43" t="s">
        <v>1143</v>
      </c>
      <c r="C596" s="45"/>
      <c r="D596" s="45"/>
    </row>
    <row r="597" spans="1:4" ht="21.75" thickBot="1" x14ac:dyDescent="0.3">
      <c r="A597" s="44">
        <v>928026</v>
      </c>
      <c r="B597" s="43" t="s">
        <v>276</v>
      </c>
      <c r="C597" s="45"/>
      <c r="D597" s="45"/>
    </row>
    <row r="598" spans="1:4" ht="21.75" thickBot="1" x14ac:dyDescent="0.3">
      <c r="A598" s="44">
        <v>928201</v>
      </c>
      <c r="B598" s="43" t="s">
        <v>277</v>
      </c>
      <c r="C598" s="45"/>
      <c r="D598" s="45"/>
    </row>
    <row r="599" spans="1:4" ht="32.25" thickBot="1" x14ac:dyDescent="0.3">
      <c r="A599" s="44">
        <v>928202</v>
      </c>
      <c r="B599" s="43" t="s">
        <v>278</v>
      </c>
      <c r="C599" s="45"/>
      <c r="D599" s="45"/>
    </row>
    <row r="600" spans="1:4" ht="42.75" thickBot="1" x14ac:dyDescent="0.3">
      <c r="A600" s="77">
        <v>928203</v>
      </c>
      <c r="B600" s="78" t="s">
        <v>1344</v>
      </c>
      <c r="C600" s="45"/>
      <c r="D600" s="45"/>
    </row>
    <row r="601" spans="1:4" ht="15.75" thickBot="1" x14ac:dyDescent="0.3">
      <c r="A601" s="44">
        <v>928500</v>
      </c>
      <c r="B601" s="43" t="s">
        <v>279</v>
      </c>
      <c r="C601" s="45"/>
      <c r="D601" s="45"/>
    </row>
    <row r="602" spans="1:4" ht="32.25" thickBot="1" x14ac:dyDescent="0.3">
      <c r="A602" s="44">
        <v>928701</v>
      </c>
      <c r="B602" s="43" t="s">
        <v>280</v>
      </c>
      <c r="C602" s="45"/>
      <c r="D602" s="45"/>
    </row>
    <row r="603" spans="1:4" ht="21.75" thickBot="1" x14ac:dyDescent="0.3">
      <c r="A603" s="44">
        <v>929001</v>
      </c>
      <c r="B603" s="43" t="s">
        <v>1345</v>
      </c>
      <c r="C603" s="45"/>
      <c r="D603" s="45"/>
    </row>
    <row r="604" spans="1:4" ht="21.75" thickBot="1" x14ac:dyDescent="0.3">
      <c r="A604" s="44">
        <v>929002</v>
      </c>
      <c r="B604" s="43" t="s">
        <v>281</v>
      </c>
      <c r="C604" s="45"/>
      <c r="D604" s="45"/>
    </row>
    <row r="605" spans="1:4" ht="21.75" thickBot="1" x14ac:dyDescent="0.3">
      <c r="A605" s="44">
        <v>929003</v>
      </c>
      <c r="B605" s="43" t="s">
        <v>282</v>
      </c>
      <c r="C605" s="45"/>
      <c r="D605" s="45"/>
    </row>
    <row r="606" spans="1:4" ht="21.75" thickBot="1" x14ac:dyDescent="0.3">
      <c r="A606" s="44">
        <v>929004</v>
      </c>
      <c r="B606" s="43" t="s">
        <v>283</v>
      </c>
      <c r="C606" s="45"/>
      <c r="D606" s="45"/>
    </row>
    <row r="607" spans="1:4" ht="32.25" thickBot="1" x14ac:dyDescent="0.3">
      <c r="A607" s="44">
        <v>929005</v>
      </c>
      <c r="B607" s="43" t="s">
        <v>284</v>
      </c>
      <c r="C607" s="45"/>
      <c r="D607" s="45"/>
    </row>
    <row r="608" spans="1:4" ht="21.75" thickBot="1" x14ac:dyDescent="0.3">
      <c r="A608" s="44">
        <v>929006</v>
      </c>
      <c r="B608" s="43" t="s">
        <v>285</v>
      </c>
      <c r="C608" s="45"/>
      <c r="D608" s="45"/>
    </row>
    <row r="609" spans="1:4" ht="21.75" thickBot="1" x14ac:dyDescent="0.3">
      <c r="A609" s="44">
        <v>929007</v>
      </c>
      <c r="B609" s="43" t="s">
        <v>286</v>
      </c>
      <c r="C609" s="45"/>
      <c r="D609" s="45"/>
    </row>
    <row r="610" spans="1:4" ht="21.75" thickBot="1" x14ac:dyDescent="0.3">
      <c r="A610" s="44">
        <v>929008</v>
      </c>
      <c r="B610" s="43" t="s">
        <v>287</v>
      </c>
      <c r="C610" s="45"/>
      <c r="D610" s="45"/>
    </row>
    <row r="611" spans="1:4" ht="21.75" thickBot="1" x14ac:dyDescent="0.3">
      <c r="A611" s="44">
        <v>929009</v>
      </c>
      <c r="B611" s="43" t="s">
        <v>288</v>
      </c>
      <c r="C611" s="45"/>
      <c r="D611" s="45"/>
    </row>
    <row r="612" spans="1:4" ht="21.75" thickBot="1" x14ac:dyDescent="0.3">
      <c r="A612" s="44">
        <v>929010</v>
      </c>
      <c r="B612" s="43" t="s">
        <v>289</v>
      </c>
      <c r="C612" s="45"/>
      <c r="D612" s="45"/>
    </row>
    <row r="613" spans="1:4" ht="21.75" thickBot="1" x14ac:dyDescent="0.3">
      <c r="A613" s="44">
        <v>929011</v>
      </c>
      <c r="B613" s="43" t="s">
        <v>290</v>
      </c>
      <c r="C613" s="45"/>
      <c r="D613" s="45"/>
    </row>
    <row r="614" spans="1:4" ht="21.75" thickBot="1" x14ac:dyDescent="0.3">
      <c r="A614" s="44">
        <v>929012</v>
      </c>
      <c r="B614" s="43" t="s">
        <v>291</v>
      </c>
      <c r="C614" s="45"/>
      <c r="D614" s="45"/>
    </row>
    <row r="615" spans="1:4" ht="21.75" thickBot="1" x14ac:dyDescent="0.3">
      <c r="A615" s="77">
        <v>929013</v>
      </c>
      <c r="B615" s="78" t="s">
        <v>879</v>
      </c>
      <c r="C615" s="45"/>
      <c r="D615" s="45"/>
    </row>
    <row r="616" spans="1:4" ht="21.75" thickBot="1" x14ac:dyDescent="0.3">
      <c r="A616" s="44">
        <v>929014</v>
      </c>
      <c r="B616" s="43" t="s">
        <v>292</v>
      </c>
      <c r="C616" s="45"/>
      <c r="D616" s="45"/>
    </row>
    <row r="617" spans="1:4" ht="21.75" thickBot="1" x14ac:dyDescent="0.3">
      <c r="A617" s="44">
        <v>929015</v>
      </c>
      <c r="B617" s="43" t="s">
        <v>293</v>
      </c>
      <c r="C617" s="45"/>
      <c r="D617" s="45"/>
    </row>
    <row r="618" spans="1:4" ht="21.75" thickBot="1" x14ac:dyDescent="0.3">
      <c r="A618" s="44">
        <v>929016</v>
      </c>
      <c r="B618" s="43" t="s">
        <v>294</v>
      </c>
      <c r="C618" s="45"/>
      <c r="D618" s="45"/>
    </row>
    <row r="619" spans="1:4" ht="21.75" thickBot="1" x14ac:dyDescent="0.3">
      <c r="A619" s="44">
        <v>929017</v>
      </c>
      <c r="B619" s="43" t="s">
        <v>295</v>
      </c>
      <c r="C619" s="45"/>
      <c r="D619" s="45"/>
    </row>
    <row r="620" spans="1:4" ht="21.75" thickBot="1" x14ac:dyDescent="0.3">
      <c r="A620" s="44">
        <v>929018</v>
      </c>
      <c r="B620" s="43" t="s">
        <v>296</v>
      </c>
      <c r="C620" s="45"/>
      <c r="D620" s="45"/>
    </row>
    <row r="621" spans="1:4" ht="21.75" thickBot="1" x14ac:dyDescent="0.3">
      <c r="A621" s="44">
        <v>929019</v>
      </c>
      <c r="B621" s="43" t="s">
        <v>297</v>
      </c>
      <c r="C621" s="45"/>
      <c r="D621" s="45"/>
    </row>
    <row r="622" spans="1:4" ht="21.75" thickBot="1" x14ac:dyDescent="0.3">
      <c r="A622" s="77">
        <v>929020</v>
      </c>
      <c r="B622" s="78" t="s">
        <v>880</v>
      </c>
      <c r="C622" s="45"/>
      <c r="D622" s="45"/>
    </row>
    <row r="623" spans="1:4" ht="21.75" thickBot="1" x14ac:dyDescent="0.3">
      <c r="A623" s="44">
        <v>929201</v>
      </c>
      <c r="B623" s="43" t="s">
        <v>298</v>
      </c>
      <c r="C623" s="45"/>
      <c r="D623" s="45"/>
    </row>
    <row r="624" spans="1:4" ht="21.75" thickBot="1" x14ac:dyDescent="0.3">
      <c r="A624" s="44">
        <v>929202</v>
      </c>
      <c r="B624" s="43" t="s">
        <v>299</v>
      </c>
      <c r="C624" s="45"/>
      <c r="D624" s="45"/>
    </row>
    <row r="625" spans="1:4" ht="21.75" thickBot="1" x14ac:dyDescent="0.3">
      <c r="A625" s="44">
        <v>929203</v>
      </c>
      <c r="B625" s="43" t="s">
        <v>300</v>
      </c>
      <c r="C625" s="45"/>
      <c r="D625" s="45"/>
    </row>
    <row r="626" spans="1:4" ht="21.75" thickBot="1" x14ac:dyDescent="0.3">
      <c r="A626" s="44">
        <v>929204</v>
      </c>
      <c r="B626" s="43" t="s">
        <v>301</v>
      </c>
      <c r="C626" s="45"/>
      <c r="D626" s="45"/>
    </row>
    <row r="627" spans="1:4" ht="21.75" thickBot="1" x14ac:dyDescent="0.3">
      <c r="A627" s="44">
        <v>929205</v>
      </c>
      <c r="B627" s="43" t="s">
        <v>302</v>
      </c>
      <c r="C627" s="45"/>
      <c r="D627" s="45"/>
    </row>
    <row r="628" spans="1:4" ht="15.75" thickBot="1" x14ac:dyDescent="0.3">
      <c r="A628" s="44">
        <v>929500</v>
      </c>
      <c r="B628" s="43" t="s">
        <v>65</v>
      </c>
      <c r="C628" s="45"/>
      <c r="D628" s="45"/>
    </row>
    <row r="629" spans="1:4" ht="21.75" thickBot="1" x14ac:dyDescent="0.3">
      <c r="A629" s="44">
        <v>930001</v>
      </c>
      <c r="B629" s="43" t="s">
        <v>303</v>
      </c>
      <c r="C629" s="45"/>
      <c r="D629" s="45"/>
    </row>
    <row r="630" spans="1:4" ht="21.75" thickBot="1" x14ac:dyDescent="0.3">
      <c r="A630" s="44">
        <v>930003</v>
      </c>
      <c r="B630" s="43" t="s">
        <v>304</v>
      </c>
      <c r="C630" s="45"/>
      <c r="D630" s="45"/>
    </row>
    <row r="631" spans="1:4" ht="21.75" thickBot="1" x14ac:dyDescent="0.3">
      <c r="A631" s="77">
        <v>930004</v>
      </c>
      <c r="B631" s="78" t="s">
        <v>881</v>
      </c>
      <c r="C631" s="45"/>
      <c r="D631" s="45"/>
    </row>
    <row r="632" spans="1:4" ht="21.75" thickBot="1" x14ac:dyDescent="0.3">
      <c r="A632" s="44">
        <v>930005</v>
      </c>
      <c r="B632" s="43" t="s">
        <v>305</v>
      </c>
      <c r="C632" s="45"/>
      <c r="D632" s="45"/>
    </row>
    <row r="633" spans="1:4" ht="32.25" thickBot="1" x14ac:dyDescent="0.3">
      <c r="A633" s="44">
        <v>930006</v>
      </c>
      <c r="B633" s="43" t="s">
        <v>306</v>
      </c>
      <c r="C633" s="45"/>
      <c r="D633" s="45"/>
    </row>
    <row r="634" spans="1:4" ht="32.25" thickBot="1" x14ac:dyDescent="0.3">
      <c r="A634" s="77">
        <v>930007</v>
      </c>
      <c r="B634" s="78" t="s">
        <v>882</v>
      </c>
      <c r="C634" s="45"/>
      <c r="D634" s="45"/>
    </row>
    <row r="635" spans="1:4" ht="32.25" thickBot="1" x14ac:dyDescent="0.3">
      <c r="A635" s="44">
        <v>930008</v>
      </c>
      <c r="B635" s="43" t="s">
        <v>307</v>
      </c>
      <c r="C635" s="45"/>
      <c r="D635" s="45"/>
    </row>
    <row r="636" spans="1:4" ht="32.25" thickBot="1" x14ac:dyDescent="0.3">
      <c r="A636" s="44">
        <v>930009</v>
      </c>
      <c r="B636" s="43" t="s">
        <v>308</v>
      </c>
      <c r="C636" s="45"/>
      <c r="D636" s="45"/>
    </row>
    <row r="637" spans="1:4" ht="32.25" thickBot="1" x14ac:dyDescent="0.3">
      <c r="A637" s="77">
        <v>930010</v>
      </c>
      <c r="B637" s="78" t="s">
        <v>883</v>
      </c>
      <c r="C637" s="45"/>
      <c r="D637" s="45"/>
    </row>
    <row r="638" spans="1:4" ht="32.25" thickBot="1" x14ac:dyDescent="0.3">
      <c r="A638" s="44">
        <v>930011</v>
      </c>
      <c r="B638" s="43" t="s">
        <v>309</v>
      </c>
      <c r="C638" s="45"/>
      <c r="D638" s="45"/>
    </row>
    <row r="639" spans="1:4" ht="32.25" thickBot="1" x14ac:dyDescent="0.3">
      <c r="A639" s="44">
        <v>930012</v>
      </c>
      <c r="B639" s="43" t="s">
        <v>310</v>
      </c>
      <c r="C639" s="45"/>
      <c r="D639" s="45"/>
    </row>
    <row r="640" spans="1:4" ht="32.25" thickBot="1" x14ac:dyDescent="0.3">
      <c r="A640" s="77">
        <v>930013</v>
      </c>
      <c r="B640" s="78" t="s">
        <v>884</v>
      </c>
      <c r="C640" s="45"/>
      <c r="D640" s="45"/>
    </row>
    <row r="641" spans="1:4" ht="42.75" thickBot="1" x14ac:dyDescent="0.3">
      <c r="A641" s="44">
        <v>930014</v>
      </c>
      <c r="B641" s="43" t="s">
        <v>311</v>
      </c>
      <c r="C641" s="45"/>
      <c r="D641" s="45"/>
    </row>
    <row r="642" spans="1:4" ht="32.25" thickBot="1" x14ac:dyDescent="0.3">
      <c r="A642" s="44">
        <v>930015</v>
      </c>
      <c r="B642" s="43" t="s">
        <v>312</v>
      </c>
      <c r="C642" s="45"/>
      <c r="D642" s="45"/>
    </row>
    <row r="643" spans="1:4" ht="32.25" thickBot="1" x14ac:dyDescent="0.3">
      <c r="A643" s="44">
        <v>930016</v>
      </c>
      <c r="B643" s="43" t="s">
        <v>313</v>
      </c>
      <c r="C643" s="45"/>
      <c r="D643" s="45"/>
    </row>
    <row r="644" spans="1:4" ht="32.25" thickBot="1" x14ac:dyDescent="0.3">
      <c r="A644" s="44">
        <v>930017</v>
      </c>
      <c r="B644" s="43" t="s">
        <v>314</v>
      </c>
      <c r="C644" s="45"/>
      <c r="D644" s="45"/>
    </row>
    <row r="645" spans="1:4" ht="32.25" thickBot="1" x14ac:dyDescent="0.3">
      <c r="A645" s="44">
        <v>930018</v>
      </c>
      <c r="B645" s="43" t="s">
        <v>315</v>
      </c>
      <c r="C645" s="45"/>
      <c r="D645" s="45"/>
    </row>
    <row r="646" spans="1:4" ht="32.25" thickBot="1" x14ac:dyDescent="0.3">
      <c r="A646" s="44">
        <v>930019</v>
      </c>
      <c r="B646" s="43" t="s">
        <v>316</v>
      </c>
      <c r="C646" s="45"/>
      <c r="D646" s="45"/>
    </row>
    <row r="647" spans="1:4" ht="32.25" thickBot="1" x14ac:dyDescent="0.3">
      <c r="A647" s="44">
        <v>930020</v>
      </c>
      <c r="B647" s="43" t="s">
        <v>317</v>
      </c>
      <c r="C647" s="45"/>
      <c r="D647" s="45"/>
    </row>
    <row r="648" spans="1:4" ht="32.25" thickBot="1" x14ac:dyDescent="0.3">
      <c r="A648" s="44">
        <v>930201</v>
      </c>
      <c r="B648" s="43" t="s">
        <v>318</v>
      </c>
      <c r="C648" s="45"/>
      <c r="D648" s="45"/>
    </row>
    <row r="649" spans="1:4" ht="32.25" thickBot="1" x14ac:dyDescent="0.3">
      <c r="A649" s="44">
        <v>930205</v>
      </c>
      <c r="B649" s="43" t="s">
        <v>319</v>
      </c>
      <c r="C649" s="45"/>
      <c r="D649" s="45"/>
    </row>
    <row r="650" spans="1:4" ht="32.25" thickBot="1" x14ac:dyDescent="0.3">
      <c r="A650" s="44">
        <v>930207</v>
      </c>
      <c r="B650" s="43" t="s">
        <v>320</v>
      </c>
      <c r="C650" s="45"/>
      <c r="D650" s="45"/>
    </row>
    <row r="651" spans="1:4" ht="15.75" thickBot="1" x14ac:dyDescent="0.3">
      <c r="A651" s="44">
        <v>930500</v>
      </c>
      <c r="B651" s="43" t="s">
        <v>65</v>
      </c>
      <c r="C651" s="45"/>
      <c r="D651" s="45"/>
    </row>
    <row r="652" spans="1:4" ht="21.75" thickBot="1" x14ac:dyDescent="0.3">
      <c r="A652" s="44">
        <v>932001</v>
      </c>
      <c r="B652" s="43" t="s">
        <v>1144</v>
      </c>
      <c r="C652" s="45"/>
      <c r="D652" s="45"/>
    </row>
    <row r="653" spans="1:4" ht="32.25" thickBot="1" x14ac:dyDescent="0.3">
      <c r="A653" s="77">
        <v>932002</v>
      </c>
      <c r="B653" s="78" t="s">
        <v>1124</v>
      </c>
      <c r="C653" s="45"/>
      <c r="D653" s="45"/>
    </row>
    <row r="654" spans="1:4" ht="21.75" thickBot="1" x14ac:dyDescent="0.3">
      <c r="A654" s="77">
        <v>932003</v>
      </c>
      <c r="B654" s="78" t="s">
        <v>885</v>
      </c>
      <c r="C654" s="45"/>
      <c r="D654" s="45"/>
    </row>
    <row r="655" spans="1:4" ht="21.75" thickBot="1" x14ac:dyDescent="0.3">
      <c r="A655" s="77">
        <v>932004</v>
      </c>
      <c r="B655" s="78" t="s">
        <v>886</v>
      </c>
      <c r="C655" s="45"/>
      <c r="D655" s="45"/>
    </row>
    <row r="656" spans="1:4" ht="21.75" thickBot="1" x14ac:dyDescent="0.3">
      <c r="A656" s="44">
        <v>932005</v>
      </c>
      <c r="B656" s="43" t="s">
        <v>321</v>
      </c>
      <c r="C656" s="45"/>
      <c r="D656" s="45"/>
    </row>
    <row r="657" spans="1:4" ht="21.75" thickBot="1" x14ac:dyDescent="0.3">
      <c r="A657" s="77">
        <v>932006</v>
      </c>
      <c r="B657" s="78" t="s">
        <v>887</v>
      </c>
      <c r="C657" s="45"/>
      <c r="D657" s="45"/>
    </row>
    <row r="658" spans="1:4" ht="21.75" thickBot="1" x14ac:dyDescent="0.3">
      <c r="A658" s="77">
        <v>932007</v>
      </c>
      <c r="B658" s="78" t="s">
        <v>1149</v>
      </c>
      <c r="C658" s="45"/>
      <c r="D658" s="45"/>
    </row>
    <row r="659" spans="1:4" ht="21.75" thickBot="1" x14ac:dyDescent="0.3">
      <c r="A659" s="44">
        <v>932008</v>
      </c>
      <c r="B659" s="43" t="s">
        <v>322</v>
      </c>
      <c r="C659" s="45"/>
      <c r="D659" s="45"/>
    </row>
    <row r="660" spans="1:4" ht="21.75" thickBot="1" x14ac:dyDescent="0.3">
      <c r="A660" s="44">
        <v>932009</v>
      </c>
      <c r="B660" s="43" t="s">
        <v>323</v>
      </c>
      <c r="C660" s="45"/>
      <c r="D660" s="45"/>
    </row>
    <row r="661" spans="1:4" ht="21.75" thickBot="1" x14ac:dyDescent="0.3">
      <c r="A661" s="44">
        <v>932010</v>
      </c>
      <c r="B661" s="43" t="s">
        <v>324</v>
      </c>
      <c r="C661" s="45"/>
      <c r="D661" s="45"/>
    </row>
    <row r="662" spans="1:4" ht="21.75" thickBot="1" x14ac:dyDescent="0.3">
      <c r="A662" s="44">
        <v>932011</v>
      </c>
      <c r="B662" s="43" t="s">
        <v>325</v>
      </c>
      <c r="C662" s="45"/>
      <c r="D662" s="45"/>
    </row>
    <row r="663" spans="1:4" ht="21.75" thickBot="1" x14ac:dyDescent="0.3">
      <c r="A663" s="44">
        <v>932012</v>
      </c>
      <c r="B663" s="43" t="s">
        <v>326</v>
      </c>
      <c r="C663" s="45"/>
      <c r="D663" s="45"/>
    </row>
    <row r="664" spans="1:4" ht="21.75" thickBot="1" x14ac:dyDescent="0.3">
      <c r="A664" s="44">
        <v>932013</v>
      </c>
      <c r="B664" s="43" t="s">
        <v>1166</v>
      </c>
      <c r="C664" s="45"/>
      <c r="D664" s="45"/>
    </row>
    <row r="665" spans="1:4" ht="21.75" thickBot="1" x14ac:dyDescent="0.3">
      <c r="A665" s="77">
        <v>932014</v>
      </c>
      <c r="B665" s="78" t="s">
        <v>888</v>
      </c>
      <c r="C665" s="45"/>
      <c r="D665" s="45"/>
    </row>
    <row r="666" spans="1:4" ht="21.75" thickBot="1" x14ac:dyDescent="0.3">
      <c r="A666" s="77">
        <v>932015</v>
      </c>
      <c r="B666" s="78" t="s">
        <v>1184</v>
      </c>
      <c r="C666" s="45"/>
      <c r="D666" s="45"/>
    </row>
    <row r="667" spans="1:4" ht="21.75" thickBot="1" x14ac:dyDescent="0.3">
      <c r="A667" s="77">
        <v>932016</v>
      </c>
      <c r="B667" s="78" t="s">
        <v>889</v>
      </c>
      <c r="C667" s="45"/>
      <c r="D667" s="45"/>
    </row>
    <row r="668" spans="1:4" ht="42.75" thickBot="1" x14ac:dyDescent="0.3">
      <c r="A668" s="77">
        <v>932017</v>
      </c>
      <c r="B668" s="78" t="s">
        <v>890</v>
      </c>
      <c r="C668" s="45"/>
      <c r="D668" s="45"/>
    </row>
    <row r="669" spans="1:4" ht="32.25" thickBot="1" x14ac:dyDescent="0.3">
      <c r="A669" s="77">
        <v>932018</v>
      </c>
      <c r="B669" s="78" t="s">
        <v>1171</v>
      </c>
      <c r="C669" s="45"/>
      <c r="D669" s="45"/>
    </row>
    <row r="670" spans="1:4" ht="15.75" thickBot="1" x14ac:dyDescent="0.3">
      <c r="A670" s="44">
        <v>932500</v>
      </c>
      <c r="B670" s="43" t="s">
        <v>327</v>
      </c>
      <c r="C670" s="45"/>
      <c r="D670" s="45"/>
    </row>
    <row r="671" spans="1:4" ht="42.75" thickBot="1" x14ac:dyDescent="0.3">
      <c r="A671" s="77">
        <v>933001</v>
      </c>
      <c r="B671" s="78" t="s">
        <v>891</v>
      </c>
      <c r="C671" s="45"/>
      <c r="D671" s="45"/>
    </row>
    <row r="672" spans="1:4" ht="32.25" thickBot="1" x14ac:dyDescent="0.3">
      <c r="A672" s="44">
        <v>933002</v>
      </c>
      <c r="B672" s="43" t="s">
        <v>328</v>
      </c>
      <c r="C672" s="45"/>
      <c r="D672" s="45"/>
    </row>
    <row r="673" spans="1:4" ht="32.25" thickBot="1" x14ac:dyDescent="0.3">
      <c r="A673" s="44">
        <v>933003</v>
      </c>
      <c r="B673" s="43" t="s">
        <v>329</v>
      </c>
      <c r="C673" s="45"/>
      <c r="D673" s="45"/>
    </row>
    <row r="674" spans="1:4" ht="32.25" thickBot="1" x14ac:dyDescent="0.3">
      <c r="A674" s="44">
        <v>933004</v>
      </c>
      <c r="B674" s="43" t="s">
        <v>330</v>
      </c>
      <c r="C674" s="45"/>
      <c r="D674" s="45"/>
    </row>
    <row r="675" spans="1:4" ht="32.25" thickBot="1" x14ac:dyDescent="0.3">
      <c r="A675" s="44">
        <v>933005</v>
      </c>
      <c r="B675" s="43" t="s">
        <v>331</v>
      </c>
      <c r="C675" s="45"/>
      <c r="D675" s="45"/>
    </row>
    <row r="676" spans="1:4" ht="32.25" thickBot="1" x14ac:dyDescent="0.3">
      <c r="A676" s="44">
        <v>933006</v>
      </c>
      <c r="B676" s="43" t="s">
        <v>332</v>
      </c>
      <c r="C676" s="45"/>
      <c r="D676" s="45"/>
    </row>
    <row r="677" spans="1:4" ht="32.25" thickBot="1" x14ac:dyDescent="0.3">
      <c r="A677" s="44">
        <v>933007</v>
      </c>
      <c r="B677" s="43" t="s">
        <v>333</v>
      </c>
      <c r="C677" s="45"/>
      <c r="D677" s="45"/>
    </row>
    <row r="678" spans="1:4" ht="32.25" thickBot="1" x14ac:dyDescent="0.3">
      <c r="A678" s="44">
        <v>933008</v>
      </c>
      <c r="B678" s="43" t="s">
        <v>334</v>
      </c>
      <c r="C678" s="45"/>
      <c r="D678" s="45"/>
    </row>
    <row r="679" spans="1:4" ht="32.25" thickBot="1" x14ac:dyDescent="0.3">
      <c r="A679" s="44">
        <v>933009</v>
      </c>
      <c r="B679" s="43" t="s">
        <v>335</v>
      </c>
      <c r="C679" s="45"/>
      <c r="D679" s="45"/>
    </row>
    <row r="680" spans="1:4" ht="32.25" thickBot="1" x14ac:dyDescent="0.3">
      <c r="A680" s="44">
        <v>933010</v>
      </c>
      <c r="B680" s="43" t="s">
        <v>336</v>
      </c>
      <c r="C680" s="45"/>
      <c r="D680" s="45"/>
    </row>
    <row r="681" spans="1:4" ht="32.25" thickBot="1" x14ac:dyDescent="0.3">
      <c r="A681" s="44">
        <v>933201</v>
      </c>
      <c r="B681" s="43" t="s">
        <v>337</v>
      </c>
      <c r="C681" s="45"/>
      <c r="D681" s="45"/>
    </row>
    <row r="682" spans="1:4" ht="32.25" thickBot="1" x14ac:dyDescent="0.3">
      <c r="A682" s="44">
        <v>933202</v>
      </c>
      <c r="B682" s="43" t="s">
        <v>338</v>
      </c>
      <c r="C682" s="45"/>
      <c r="D682" s="45"/>
    </row>
    <row r="683" spans="1:4" ht="32.25" thickBot="1" x14ac:dyDescent="0.3">
      <c r="A683" s="44">
        <v>933203</v>
      </c>
      <c r="B683" s="43" t="s">
        <v>339</v>
      </c>
      <c r="C683" s="45"/>
      <c r="D683" s="45"/>
    </row>
    <row r="684" spans="1:4" ht="32.25" thickBot="1" x14ac:dyDescent="0.3">
      <c r="A684" s="77">
        <v>933204</v>
      </c>
      <c r="B684" s="78" t="s">
        <v>892</v>
      </c>
      <c r="C684" s="45"/>
      <c r="D684" s="45"/>
    </row>
    <row r="685" spans="1:4" ht="15.75" thickBot="1" x14ac:dyDescent="0.3">
      <c r="A685" s="44">
        <v>933500</v>
      </c>
      <c r="B685" s="43" t="s">
        <v>340</v>
      </c>
      <c r="C685" s="45"/>
      <c r="D685" s="45"/>
    </row>
    <row r="686" spans="1:4" ht="32.25" thickBot="1" x14ac:dyDescent="0.3">
      <c r="A686" s="44">
        <v>934001</v>
      </c>
      <c r="B686" s="43" t="s">
        <v>341</v>
      </c>
      <c r="C686" s="45"/>
      <c r="D686" s="45"/>
    </row>
    <row r="687" spans="1:4" ht="21.75" thickBot="1" x14ac:dyDescent="0.3">
      <c r="A687" s="44">
        <v>934002</v>
      </c>
      <c r="B687" s="43" t="s">
        <v>1188</v>
      </c>
      <c r="C687" s="45"/>
      <c r="D687" s="45"/>
    </row>
    <row r="688" spans="1:4" ht="15.75" thickBot="1" x14ac:dyDescent="0.3">
      <c r="A688" s="44">
        <v>934500</v>
      </c>
      <c r="B688" s="43" t="s">
        <v>342</v>
      </c>
      <c r="C688" s="45"/>
      <c r="D688" s="45"/>
    </row>
    <row r="689" spans="1:4" ht="32.25" thickBot="1" x14ac:dyDescent="0.3">
      <c r="A689" s="77">
        <v>935001</v>
      </c>
      <c r="B689" s="78" t="s">
        <v>893</v>
      </c>
      <c r="C689" s="45"/>
      <c r="D689" s="45"/>
    </row>
    <row r="690" spans="1:4" ht="32.25" thickBot="1" x14ac:dyDescent="0.3">
      <c r="A690" s="44">
        <v>935002</v>
      </c>
      <c r="B690" s="43" t="s">
        <v>1346</v>
      </c>
      <c r="C690" s="45"/>
      <c r="D690" s="45"/>
    </row>
    <row r="691" spans="1:4" ht="32.25" thickBot="1" x14ac:dyDescent="0.3">
      <c r="A691" s="77">
        <v>935003</v>
      </c>
      <c r="B691" s="78" t="s">
        <v>894</v>
      </c>
      <c r="C691" s="45"/>
      <c r="D691" s="45"/>
    </row>
    <row r="692" spans="1:4" ht="32.25" thickBot="1" x14ac:dyDescent="0.3">
      <c r="A692" s="44">
        <v>935004</v>
      </c>
      <c r="B692" s="43" t="s">
        <v>343</v>
      </c>
      <c r="C692" s="45"/>
      <c r="D692" s="45"/>
    </row>
    <row r="693" spans="1:4" ht="21.75" thickBot="1" x14ac:dyDescent="0.3">
      <c r="A693" s="77">
        <v>935101</v>
      </c>
      <c r="B693" s="78" t="s">
        <v>895</v>
      </c>
      <c r="C693" s="45"/>
      <c r="D693" s="45"/>
    </row>
    <row r="694" spans="1:4" ht="15.75" thickBot="1" x14ac:dyDescent="0.3">
      <c r="A694" s="44">
        <v>935500</v>
      </c>
      <c r="B694" s="43" t="s">
        <v>344</v>
      </c>
      <c r="C694" s="45"/>
      <c r="D694" s="45"/>
    </row>
    <row r="695" spans="1:4" ht="32.25" thickBot="1" x14ac:dyDescent="0.3">
      <c r="A695" s="44">
        <v>937001</v>
      </c>
      <c r="B695" s="43" t="s">
        <v>345</v>
      </c>
      <c r="C695" s="45"/>
      <c r="D695" s="45"/>
    </row>
    <row r="696" spans="1:4" ht="32.25" thickBot="1" x14ac:dyDescent="0.3">
      <c r="A696" s="44">
        <v>937002</v>
      </c>
      <c r="B696" s="43" t="s">
        <v>346</v>
      </c>
      <c r="C696" s="45"/>
      <c r="D696" s="45"/>
    </row>
    <row r="697" spans="1:4" ht="32.25" thickBot="1" x14ac:dyDescent="0.3">
      <c r="A697" s="44">
        <v>937003</v>
      </c>
      <c r="B697" s="43" t="s">
        <v>347</v>
      </c>
      <c r="C697" s="45"/>
      <c r="D697" s="45"/>
    </row>
    <row r="698" spans="1:4" ht="21.75" thickBot="1" x14ac:dyDescent="0.3">
      <c r="A698" s="77">
        <v>937004</v>
      </c>
      <c r="B698" s="78" t="s">
        <v>896</v>
      </c>
      <c r="C698" s="45"/>
      <c r="D698" s="45"/>
    </row>
    <row r="699" spans="1:4" ht="32.25" thickBot="1" x14ac:dyDescent="0.3">
      <c r="A699" s="44">
        <v>937005</v>
      </c>
      <c r="B699" s="43" t="s">
        <v>1168</v>
      </c>
      <c r="C699" s="45"/>
      <c r="D699" s="45"/>
    </row>
    <row r="700" spans="1:4" ht="32.25" thickBot="1" x14ac:dyDescent="0.3">
      <c r="A700" s="44">
        <v>937006</v>
      </c>
      <c r="B700" s="43" t="s">
        <v>348</v>
      </c>
      <c r="C700" s="45"/>
      <c r="D700" s="45"/>
    </row>
    <row r="701" spans="1:4" ht="32.25" thickBot="1" x14ac:dyDescent="0.3">
      <c r="A701" s="44">
        <v>937007</v>
      </c>
      <c r="B701" s="43" t="s">
        <v>349</v>
      </c>
      <c r="C701" s="45"/>
      <c r="D701" s="45"/>
    </row>
    <row r="702" spans="1:4" ht="32.25" thickBot="1" x14ac:dyDescent="0.3">
      <c r="A702" s="44">
        <v>937008</v>
      </c>
      <c r="B702" s="43" t="s">
        <v>350</v>
      </c>
      <c r="C702" s="45"/>
      <c r="D702" s="45"/>
    </row>
    <row r="703" spans="1:4" ht="32.25" thickBot="1" x14ac:dyDescent="0.3">
      <c r="A703" s="44">
        <v>937009</v>
      </c>
      <c r="B703" s="43" t="s">
        <v>351</v>
      </c>
      <c r="C703" s="45"/>
      <c r="D703" s="45"/>
    </row>
    <row r="704" spans="1:4" ht="32.25" thickBot="1" x14ac:dyDescent="0.3">
      <c r="A704" s="44">
        <v>937010</v>
      </c>
      <c r="B704" s="43" t="s">
        <v>352</v>
      </c>
      <c r="C704" s="45"/>
      <c r="D704" s="45"/>
    </row>
    <row r="705" spans="1:4" ht="32.25" thickBot="1" x14ac:dyDescent="0.3">
      <c r="A705" s="44">
        <v>937011</v>
      </c>
      <c r="B705" s="43" t="s">
        <v>353</v>
      </c>
      <c r="C705" s="45"/>
      <c r="D705" s="45"/>
    </row>
    <row r="706" spans="1:4" ht="32.25" thickBot="1" x14ac:dyDescent="0.3">
      <c r="A706" s="44">
        <v>937012</v>
      </c>
      <c r="B706" s="43" t="s">
        <v>354</v>
      </c>
      <c r="C706" s="45"/>
      <c r="D706" s="45"/>
    </row>
    <row r="707" spans="1:4" ht="21.75" thickBot="1" x14ac:dyDescent="0.3">
      <c r="A707" s="44">
        <v>937013</v>
      </c>
      <c r="B707" s="43" t="s">
        <v>355</v>
      </c>
      <c r="C707" s="45"/>
      <c r="D707" s="45"/>
    </row>
    <row r="708" spans="1:4" ht="32.25" thickBot="1" x14ac:dyDescent="0.3">
      <c r="A708" s="44">
        <v>937015</v>
      </c>
      <c r="B708" s="43" t="s">
        <v>356</v>
      </c>
      <c r="C708" s="45"/>
      <c r="D708" s="45"/>
    </row>
    <row r="709" spans="1:4" ht="32.25" thickBot="1" x14ac:dyDescent="0.3">
      <c r="A709" s="44">
        <v>937016</v>
      </c>
      <c r="B709" s="43" t="s">
        <v>357</v>
      </c>
      <c r="C709" s="45"/>
      <c r="D709" s="45"/>
    </row>
    <row r="710" spans="1:4" ht="32.25" thickBot="1" x14ac:dyDescent="0.3">
      <c r="A710" s="44">
        <v>937017</v>
      </c>
      <c r="B710" s="43" t="s">
        <v>358</v>
      </c>
      <c r="C710" s="45"/>
      <c r="D710" s="45"/>
    </row>
    <row r="711" spans="1:4" ht="32.25" thickBot="1" x14ac:dyDescent="0.3">
      <c r="A711" s="44">
        <v>937018</v>
      </c>
      <c r="B711" s="43" t="s">
        <v>359</v>
      </c>
      <c r="C711" s="45"/>
      <c r="D711" s="45"/>
    </row>
    <row r="712" spans="1:4" ht="32.25" thickBot="1" x14ac:dyDescent="0.3">
      <c r="A712" s="44">
        <v>937019</v>
      </c>
      <c r="B712" s="43" t="s">
        <v>360</v>
      </c>
      <c r="C712" s="45"/>
      <c r="D712" s="45"/>
    </row>
    <row r="713" spans="1:4" ht="21.75" thickBot="1" x14ac:dyDescent="0.3">
      <c r="A713" s="77">
        <v>937021</v>
      </c>
      <c r="B713" s="78" t="s">
        <v>897</v>
      </c>
      <c r="C713" s="45"/>
      <c r="D713" s="45"/>
    </row>
    <row r="714" spans="1:4" ht="32.25" thickBot="1" x14ac:dyDescent="0.3">
      <c r="A714" s="44">
        <v>937022</v>
      </c>
      <c r="B714" s="43" t="s">
        <v>1347</v>
      </c>
      <c r="C714" s="45"/>
      <c r="D714" s="45"/>
    </row>
    <row r="715" spans="1:4" ht="32.25" thickBot="1" x14ac:dyDescent="0.3">
      <c r="A715" s="44">
        <v>937023</v>
      </c>
      <c r="B715" s="43" t="s">
        <v>361</v>
      </c>
      <c r="C715" s="45"/>
      <c r="D715" s="45"/>
    </row>
    <row r="716" spans="1:4" ht="53.25" thickBot="1" x14ac:dyDescent="0.3">
      <c r="A716" s="77">
        <v>937024</v>
      </c>
      <c r="B716" s="78" t="s">
        <v>1348</v>
      </c>
      <c r="C716" s="45"/>
      <c r="D716" s="45"/>
    </row>
    <row r="717" spans="1:4" ht="21.75" thickBot="1" x14ac:dyDescent="0.3">
      <c r="A717" s="77">
        <v>937101</v>
      </c>
      <c r="B717" s="78" t="s">
        <v>898</v>
      </c>
      <c r="C717" s="45"/>
      <c r="D717" s="45"/>
    </row>
    <row r="718" spans="1:4" ht="50.25" customHeight="1" thickBot="1" x14ac:dyDescent="0.3">
      <c r="A718" s="77">
        <v>937102</v>
      </c>
      <c r="B718" s="78" t="s">
        <v>1349</v>
      </c>
      <c r="C718" s="45"/>
      <c r="D718" s="45"/>
    </row>
    <row r="719" spans="1:4" ht="42.75" thickBot="1" x14ac:dyDescent="0.3">
      <c r="A719" s="77">
        <v>937104</v>
      </c>
      <c r="B719" s="78" t="s">
        <v>899</v>
      </c>
      <c r="C719" s="45"/>
      <c r="D719" s="45"/>
    </row>
    <row r="720" spans="1:4" ht="53.25" thickBot="1" x14ac:dyDescent="0.3">
      <c r="A720" s="77">
        <v>937202</v>
      </c>
      <c r="B720" s="78" t="s">
        <v>900</v>
      </c>
      <c r="C720" s="45"/>
      <c r="D720" s="45"/>
    </row>
    <row r="721" spans="1:4" ht="15.75" thickBot="1" x14ac:dyDescent="0.3">
      <c r="A721" s="44">
        <v>937500</v>
      </c>
      <c r="B721" s="43" t="s">
        <v>362</v>
      </c>
      <c r="C721" s="45"/>
      <c r="D721" s="45"/>
    </row>
    <row r="722" spans="1:4" ht="32.25" thickBot="1" x14ac:dyDescent="0.3">
      <c r="A722" s="44">
        <v>938001</v>
      </c>
      <c r="B722" s="43" t="s">
        <v>363</v>
      </c>
      <c r="C722" s="45"/>
      <c r="D722" s="45"/>
    </row>
    <row r="723" spans="1:4" ht="21.75" thickBot="1" x14ac:dyDescent="0.3">
      <c r="A723" s="44">
        <v>938002</v>
      </c>
      <c r="B723" s="43" t="s">
        <v>1134</v>
      </c>
      <c r="C723" s="45"/>
      <c r="D723" s="45"/>
    </row>
    <row r="724" spans="1:4" ht="21.75" thickBot="1" x14ac:dyDescent="0.3">
      <c r="A724" s="77">
        <v>938003</v>
      </c>
      <c r="B724" s="78" t="s">
        <v>1153</v>
      </c>
      <c r="C724" s="45"/>
      <c r="D724" s="45"/>
    </row>
    <row r="725" spans="1:4" ht="21.75" thickBot="1" x14ac:dyDescent="0.3">
      <c r="A725" s="44">
        <v>938004</v>
      </c>
      <c r="B725" s="43" t="s">
        <v>1130</v>
      </c>
      <c r="C725" s="45"/>
      <c r="D725" s="45"/>
    </row>
    <row r="726" spans="1:4" ht="21.75" thickBot="1" x14ac:dyDescent="0.3">
      <c r="A726" s="44">
        <v>938005</v>
      </c>
      <c r="B726" s="43" t="s">
        <v>1161</v>
      </c>
      <c r="C726" s="45"/>
      <c r="D726" s="45"/>
    </row>
    <row r="727" spans="1:4" ht="32.25" thickBot="1" x14ac:dyDescent="0.3">
      <c r="A727" s="44">
        <v>938006</v>
      </c>
      <c r="B727" s="43" t="s">
        <v>364</v>
      </c>
      <c r="C727" s="45"/>
      <c r="D727" s="45"/>
    </row>
    <row r="728" spans="1:4" ht="32.25" thickBot="1" x14ac:dyDescent="0.3">
      <c r="A728" s="77">
        <v>938007</v>
      </c>
      <c r="B728" s="78" t="s">
        <v>1141</v>
      </c>
      <c r="C728" s="45"/>
      <c r="D728" s="45"/>
    </row>
    <row r="729" spans="1:4" ht="42.75" thickBot="1" x14ac:dyDescent="0.3">
      <c r="A729" s="44">
        <v>938008</v>
      </c>
      <c r="B729" s="43" t="s">
        <v>1170</v>
      </c>
      <c r="C729" s="45"/>
      <c r="D729" s="45"/>
    </row>
    <row r="730" spans="1:4" ht="32.25" thickBot="1" x14ac:dyDescent="0.3">
      <c r="A730" s="44">
        <v>938010</v>
      </c>
      <c r="B730" s="43" t="s">
        <v>365</v>
      </c>
      <c r="C730" s="45"/>
      <c r="D730" s="45"/>
    </row>
    <row r="731" spans="1:4" ht="21.75" thickBot="1" x14ac:dyDescent="0.3">
      <c r="A731" s="77">
        <v>938011</v>
      </c>
      <c r="B731" s="78" t="s">
        <v>901</v>
      </c>
      <c r="C731" s="45"/>
      <c r="D731" s="45"/>
    </row>
    <row r="732" spans="1:4" ht="21.75" thickBot="1" x14ac:dyDescent="0.3">
      <c r="A732" s="44">
        <v>938012</v>
      </c>
      <c r="B732" s="43" t="s">
        <v>366</v>
      </c>
      <c r="C732" s="45"/>
      <c r="D732" s="45"/>
    </row>
    <row r="733" spans="1:4" ht="42.75" thickBot="1" x14ac:dyDescent="0.3">
      <c r="A733" s="77">
        <v>938013</v>
      </c>
      <c r="B733" s="78" t="s">
        <v>902</v>
      </c>
      <c r="C733" s="45"/>
      <c r="D733" s="45"/>
    </row>
    <row r="734" spans="1:4" ht="53.25" thickBot="1" x14ac:dyDescent="0.3">
      <c r="A734" s="44">
        <v>938201</v>
      </c>
      <c r="B734" s="43" t="s">
        <v>367</v>
      </c>
      <c r="C734" s="45"/>
      <c r="D734" s="45"/>
    </row>
    <row r="735" spans="1:4" ht="53.25" thickBot="1" x14ac:dyDescent="0.3">
      <c r="A735" s="77">
        <v>938202</v>
      </c>
      <c r="B735" s="78" t="s">
        <v>903</v>
      </c>
      <c r="C735" s="45"/>
      <c r="D735" s="45"/>
    </row>
    <row r="736" spans="1:4" ht="15.75" thickBot="1" x14ac:dyDescent="0.3">
      <c r="A736" s="44">
        <v>938500</v>
      </c>
      <c r="B736" s="43" t="s">
        <v>368</v>
      </c>
      <c r="C736" s="45"/>
      <c r="D736" s="45"/>
    </row>
    <row r="737" spans="1:4" ht="32.25" thickBot="1" x14ac:dyDescent="0.3">
      <c r="A737" s="44">
        <v>939001</v>
      </c>
      <c r="B737" s="43" t="s">
        <v>369</v>
      </c>
      <c r="C737" s="45"/>
      <c r="D737" s="45"/>
    </row>
    <row r="738" spans="1:4" ht="32.25" thickBot="1" x14ac:dyDescent="0.3">
      <c r="A738" s="44">
        <v>939002</v>
      </c>
      <c r="B738" s="43" t="s">
        <v>370</v>
      </c>
      <c r="C738" s="45"/>
      <c r="D738" s="45"/>
    </row>
    <row r="739" spans="1:4" ht="32.25" thickBot="1" x14ac:dyDescent="0.3">
      <c r="A739" s="44">
        <v>939003</v>
      </c>
      <c r="B739" s="43" t="s">
        <v>1156</v>
      </c>
      <c r="C739" s="45"/>
      <c r="D739" s="45"/>
    </row>
    <row r="740" spans="1:4" ht="32.25" thickBot="1" x14ac:dyDescent="0.3">
      <c r="A740" s="44">
        <v>939004</v>
      </c>
      <c r="B740" s="43" t="s">
        <v>371</v>
      </c>
      <c r="C740" s="45"/>
      <c r="D740" s="45"/>
    </row>
    <row r="741" spans="1:4" ht="32.25" thickBot="1" x14ac:dyDescent="0.3">
      <c r="A741" s="44">
        <v>939005</v>
      </c>
      <c r="B741" s="43" t="s">
        <v>1169</v>
      </c>
      <c r="C741" s="45"/>
      <c r="D741" s="45"/>
    </row>
    <row r="742" spans="1:4" ht="32.25" thickBot="1" x14ac:dyDescent="0.3">
      <c r="A742" s="44">
        <v>939006</v>
      </c>
      <c r="B742" s="43" t="s">
        <v>372</v>
      </c>
      <c r="C742" s="45"/>
      <c r="D742" s="45"/>
    </row>
    <row r="743" spans="1:4" ht="32.25" thickBot="1" x14ac:dyDescent="0.3">
      <c r="A743" s="44">
        <v>939007</v>
      </c>
      <c r="B743" s="43" t="s">
        <v>373</v>
      </c>
      <c r="C743" s="45"/>
      <c r="D743" s="45"/>
    </row>
    <row r="744" spans="1:4" ht="32.25" thickBot="1" x14ac:dyDescent="0.3">
      <c r="A744" s="44">
        <v>939008</v>
      </c>
      <c r="B744" s="43" t="s">
        <v>374</v>
      </c>
      <c r="C744" s="45"/>
      <c r="D744" s="45"/>
    </row>
    <row r="745" spans="1:4" ht="32.25" thickBot="1" x14ac:dyDescent="0.3">
      <c r="A745" s="44">
        <v>939009</v>
      </c>
      <c r="B745" s="43" t="s">
        <v>375</v>
      </c>
      <c r="C745" s="45"/>
      <c r="D745" s="45"/>
    </row>
    <row r="746" spans="1:4" ht="32.25" thickBot="1" x14ac:dyDescent="0.3">
      <c r="A746" s="44">
        <v>939010</v>
      </c>
      <c r="B746" s="43" t="s">
        <v>376</v>
      </c>
      <c r="C746" s="45"/>
      <c r="D746" s="45"/>
    </row>
    <row r="747" spans="1:4" ht="32.25" thickBot="1" x14ac:dyDescent="0.3">
      <c r="A747" s="44">
        <v>939011</v>
      </c>
      <c r="B747" s="43" t="s">
        <v>377</v>
      </c>
      <c r="C747" s="45"/>
      <c r="D747" s="45"/>
    </row>
    <row r="748" spans="1:4" ht="32.25" thickBot="1" x14ac:dyDescent="0.3">
      <c r="A748" s="44">
        <v>939012</v>
      </c>
      <c r="B748" s="43" t="s">
        <v>1132</v>
      </c>
      <c r="C748" s="45"/>
      <c r="D748" s="45"/>
    </row>
    <row r="749" spans="1:4" ht="32.25" thickBot="1" x14ac:dyDescent="0.3">
      <c r="A749" s="44">
        <v>939013</v>
      </c>
      <c r="B749" s="43" t="s">
        <v>1186</v>
      </c>
      <c r="C749" s="45"/>
      <c r="D749" s="45"/>
    </row>
    <row r="750" spans="1:4" ht="21.75" thickBot="1" x14ac:dyDescent="0.3">
      <c r="A750" s="44">
        <v>939014</v>
      </c>
      <c r="B750" s="43" t="s">
        <v>1189</v>
      </c>
      <c r="C750" s="45"/>
      <c r="D750" s="45"/>
    </row>
    <row r="751" spans="1:4" ht="32.25" thickBot="1" x14ac:dyDescent="0.3">
      <c r="A751" s="44">
        <v>939015</v>
      </c>
      <c r="B751" s="43" t="s">
        <v>378</v>
      </c>
      <c r="C751" s="45"/>
      <c r="D751" s="45"/>
    </row>
    <row r="752" spans="1:4" ht="32.25" thickBot="1" x14ac:dyDescent="0.3">
      <c r="A752" s="44">
        <v>939016</v>
      </c>
      <c r="B752" s="43" t="s">
        <v>379</v>
      </c>
      <c r="C752" s="45"/>
      <c r="D752" s="45"/>
    </row>
    <row r="753" spans="1:4" ht="21.75" thickBot="1" x14ac:dyDescent="0.3">
      <c r="A753" s="44">
        <v>939017</v>
      </c>
      <c r="B753" s="43" t="s">
        <v>1155</v>
      </c>
      <c r="C753" s="45"/>
      <c r="D753" s="45"/>
    </row>
    <row r="754" spans="1:4" ht="32.25" thickBot="1" x14ac:dyDescent="0.3">
      <c r="A754" s="77">
        <v>939018</v>
      </c>
      <c r="B754" s="78" t="s">
        <v>1163</v>
      </c>
      <c r="C754" s="45"/>
      <c r="D754" s="45"/>
    </row>
    <row r="755" spans="1:4" ht="32.25" thickBot="1" x14ac:dyDescent="0.3">
      <c r="A755" s="44">
        <v>939019</v>
      </c>
      <c r="B755" s="43" t="s">
        <v>1131</v>
      </c>
      <c r="C755" s="45"/>
      <c r="D755" s="45"/>
    </row>
    <row r="756" spans="1:4" ht="21.75" thickBot="1" x14ac:dyDescent="0.3">
      <c r="A756" s="44">
        <v>939020</v>
      </c>
      <c r="B756" s="43" t="s">
        <v>380</v>
      </c>
      <c r="C756" s="45"/>
      <c r="D756" s="45"/>
    </row>
    <row r="757" spans="1:4" ht="32.25" thickBot="1" x14ac:dyDescent="0.3">
      <c r="A757" s="44">
        <v>939021</v>
      </c>
      <c r="B757" s="43" t="s">
        <v>381</v>
      </c>
      <c r="C757" s="45"/>
      <c r="D757" s="45"/>
    </row>
    <row r="758" spans="1:4" ht="53.25" thickBot="1" x14ac:dyDescent="0.3">
      <c r="A758" s="77">
        <v>939201</v>
      </c>
      <c r="B758" s="78" t="s">
        <v>904</v>
      </c>
      <c r="C758" s="45"/>
      <c r="D758" s="45"/>
    </row>
    <row r="759" spans="1:4" ht="15.75" thickBot="1" x14ac:dyDescent="0.3">
      <c r="A759" s="44">
        <v>939500</v>
      </c>
      <c r="B759" s="43" t="s">
        <v>65</v>
      </c>
      <c r="C759" s="45"/>
      <c r="D759" s="45"/>
    </row>
    <row r="760" spans="1:4" ht="32.25" thickBot="1" x14ac:dyDescent="0.3">
      <c r="A760" s="77">
        <v>940001</v>
      </c>
      <c r="B760" s="78" t="s">
        <v>905</v>
      </c>
      <c r="C760" s="45"/>
      <c r="D760" s="45"/>
    </row>
    <row r="761" spans="1:4" ht="21.75" thickBot="1" x14ac:dyDescent="0.3">
      <c r="A761" s="77">
        <v>940002</v>
      </c>
      <c r="B761" s="78" t="s">
        <v>906</v>
      </c>
      <c r="C761" s="45"/>
      <c r="D761" s="45"/>
    </row>
    <row r="762" spans="1:4" ht="32.25" thickBot="1" x14ac:dyDescent="0.3">
      <c r="A762" s="44">
        <v>940004</v>
      </c>
      <c r="B762" s="43" t="s">
        <v>382</v>
      </c>
      <c r="C762" s="45"/>
      <c r="D762" s="45"/>
    </row>
    <row r="763" spans="1:4" ht="21.75" thickBot="1" x14ac:dyDescent="0.3">
      <c r="A763" s="44">
        <v>940005</v>
      </c>
      <c r="B763" s="43" t="s">
        <v>383</v>
      </c>
      <c r="C763" s="45"/>
      <c r="D763" s="45"/>
    </row>
    <row r="764" spans="1:4" ht="32.25" thickBot="1" x14ac:dyDescent="0.3">
      <c r="A764" s="77">
        <v>940006</v>
      </c>
      <c r="B764" s="78" t="s">
        <v>1350</v>
      </c>
      <c r="C764" s="45"/>
      <c r="D764" s="45"/>
    </row>
    <row r="765" spans="1:4" ht="21.75" thickBot="1" x14ac:dyDescent="0.3">
      <c r="A765" s="77">
        <v>940007</v>
      </c>
      <c r="B765" s="78" t="s">
        <v>1133</v>
      </c>
      <c r="C765" s="45"/>
      <c r="D765" s="45"/>
    </row>
    <row r="766" spans="1:4" ht="21.75" thickBot="1" x14ac:dyDescent="0.3">
      <c r="A766" s="44">
        <v>940008</v>
      </c>
      <c r="B766" s="43" t="s">
        <v>384</v>
      </c>
      <c r="C766" s="45"/>
      <c r="D766" s="45"/>
    </row>
    <row r="767" spans="1:4" ht="21.75" thickBot="1" x14ac:dyDescent="0.3">
      <c r="A767" s="44">
        <v>940009</v>
      </c>
      <c r="B767" s="43" t="s">
        <v>385</v>
      </c>
      <c r="C767" s="45"/>
      <c r="D767" s="45"/>
    </row>
    <row r="768" spans="1:4" ht="21.75" thickBot="1" x14ac:dyDescent="0.3">
      <c r="A768" s="44">
        <v>940010</v>
      </c>
      <c r="B768" s="43" t="s">
        <v>386</v>
      </c>
      <c r="C768" s="45"/>
      <c r="D768" s="45"/>
    </row>
    <row r="769" spans="1:4" ht="21.75" thickBot="1" x14ac:dyDescent="0.3">
      <c r="A769" s="44">
        <v>940012</v>
      </c>
      <c r="B769" s="43" t="s">
        <v>387</v>
      </c>
      <c r="C769" s="45"/>
      <c r="D769" s="45"/>
    </row>
    <row r="770" spans="1:4" ht="21.75" thickBot="1" x14ac:dyDescent="0.3">
      <c r="A770" s="44">
        <v>940013</v>
      </c>
      <c r="B770" s="43" t="s">
        <v>388</v>
      </c>
      <c r="C770" s="45"/>
      <c r="D770" s="45"/>
    </row>
    <row r="771" spans="1:4" ht="21.75" thickBot="1" x14ac:dyDescent="0.3">
      <c r="A771" s="44">
        <v>940014</v>
      </c>
      <c r="B771" s="43" t="s">
        <v>389</v>
      </c>
      <c r="C771" s="45"/>
      <c r="D771" s="45"/>
    </row>
    <row r="772" spans="1:4" ht="32.25" thickBot="1" x14ac:dyDescent="0.3">
      <c r="A772" s="44">
        <v>940015</v>
      </c>
      <c r="B772" s="43" t="s">
        <v>390</v>
      </c>
      <c r="C772" s="45"/>
      <c r="D772" s="45"/>
    </row>
    <row r="773" spans="1:4" ht="32.25" thickBot="1" x14ac:dyDescent="0.3">
      <c r="A773" s="44">
        <v>940016</v>
      </c>
      <c r="B773" s="43" t="s">
        <v>391</v>
      </c>
      <c r="C773" s="45"/>
      <c r="D773" s="45"/>
    </row>
    <row r="774" spans="1:4" ht="21.75" thickBot="1" x14ac:dyDescent="0.3">
      <c r="A774" s="44">
        <v>940017</v>
      </c>
      <c r="B774" s="43" t="s">
        <v>1158</v>
      </c>
      <c r="C774" s="45"/>
      <c r="D774" s="45"/>
    </row>
    <row r="775" spans="1:4" ht="21.75" thickBot="1" x14ac:dyDescent="0.3">
      <c r="A775" s="44">
        <v>940018</v>
      </c>
      <c r="B775" s="43" t="s">
        <v>392</v>
      </c>
      <c r="C775" s="45"/>
      <c r="D775" s="45"/>
    </row>
    <row r="776" spans="1:4" ht="32.25" thickBot="1" x14ac:dyDescent="0.3">
      <c r="A776" s="44">
        <v>940019</v>
      </c>
      <c r="B776" s="43" t="s">
        <v>1351</v>
      </c>
      <c r="C776" s="45"/>
      <c r="D776" s="45"/>
    </row>
    <row r="777" spans="1:4" ht="21.75" thickBot="1" x14ac:dyDescent="0.3">
      <c r="A777" s="44">
        <v>940020</v>
      </c>
      <c r="B777" s="43" t="s">
        <v>1211</v>
      </c>
      <c r="C777" s="45"/>
      <c r="D777" s="45"/>
    </row>
    <row r="778" spans="1:4" ht="21.75" thickBot="1" x14ac:dyDescent="0.3">
      <c r="A778" s="44">
        <v>940021</v>
      </c>
      <c r="B778" s="43" t="s">
        <v>393</v>
      </c>
      <c r="C778" s="45"/>
      <c r="D778" s="45"/>
    </row>
    <row r="779" spans="1:4" ht="21.75" thickBot="1" x14ac:dyDescent="0.3">
      <c r="A779" s="44">
        <v>940022</v>
      </c>
      <c r="B779" s="43" t="s">
        <v>394</v>
      </c>
      <c r="C779" s="45"/>
      <c r="D779" s="45"/>
    </row>
    <row r="780" spans="1:4" ht="32.25" thickBot="1" x14ac:dyDescent="0.3">
      <c r="A780" s="44">
        <v>940023</v>
      </c>
      <c r="B780" s="43" t="s">
        <v>395</v>
      </c>
      <c r="C780" s="45"/>
      <c r="D780" s="45"/>
    </row>
    <row r="781" spans="1:4" ht="21.75" thickBot="1" x14ac:dyDescent="0.3">
      <c r="A781" s="44">
        <v>940024</v>
      </c>
      <c r="B781" s="43" t="s">
        <v>396</v>
      </c>
      <c r="C781" s="45"/>
      <c r="D781" s="45"/>
    </row>
    <row r="782" spans="1:4" ht="21.75" thickBot="1" x14ac:dyDescent="0.3">
      <c r="A782" s="44">
        <v>940025</v>
      </c>
      <c r="B782" s="43" t="s">
        <v>397</v>
      </c>
      <c r="C782" s="45"/>
      <c r="D782" s="45"/>
    </row>
    <row r="783" spans="1:4" ht="21.75" thickBot="1" x14ac:dyDescent="0.3">
      <c r="A783" s="44">
        <v>940026</v>
      </c>
      <c r="B783" s="43" t="s">
        <v>398</v>
      </c>
      <c r="C783" s="45"/>
      <c r="D783" s="45"/>
    </row>
    <row r="784" spans="1:4" ht="21.75" thickBot="1" x14ac:dyDescent="0.3">
      <c r="A784" s="77">
        <v>940027</v>
      </c>
      <c r="B784" s="78" t="s">
        <v>907</v>
      </c>
      <c r="C784" s="45"/>
      <c r="D784" s="45"/>
    </row>
    <row r="785" spans="1:4" ht="21.75" thickBot="1" x14ac:dyDescent="0.3">
      <c r="A785" s="44">
        <v>940028</v>
      </c>
      <c r="B785" s="43" t="s">
        <v>1181</v>
      </c>
      <c r="C785" s="45"/>
      <c r="D785" s="45"/>
    </row>
    <row r="786" spans="1:4" ht="21.75" thickBot="1" x14ac:dyDescent="0.3">
      <c r="A786" s="77">
        <v>940029</v>
      </c>
      <c r="B786" s="78" t="s">
        <v>1173</v>
      </c>
      <c r="C786" s="45"/>
      <c r="D786" s="45"/>
    </row>
    <row r="787" spans="1:4" ht="32.25" thickBot="1" x14ac:dyDescent="0.3">
      <c r="A787" s="44">
        <v>940031</v>
      </c>
      <c r="B787" s="43" t="s">
        <v>399</v>
      </c>
      <c r="C787" s="45"/>
      <c r="D787" s="45"/>
    </row>
    <row r="788" spans="1:4" ht="32.25" thickBot="1" x14ac:dyDescent="0.3">
      <c r="A788" s="77">
        <v>940032</v>
      </c>
      <c r="B788" s="78" t="s">
        <v>1352</v>
      </c>
      <c r="C788" s="45"/>
      <c r="D788" s="45"/>
    </row>
    <row r="789" spans="1:4" ht="53.25" thickBot="1" x14ac:dyDescent="0.3">
      <c r="A789" s="44">
        <v>940201</v>
      </c>
      <c r="B789" s="43" t="s">
        <v>400</v>
      </c>
      <c r="C789" s="45"/>
      <c r="D789" s="45"/>
    </row>
    <row r="790" spans="1:4" ht="53.25" thickBot="1" x14ac:dyDescent="0.3">
      <c r="A790" s="44">
        <v>940202</v>
      </c>
      <c r="B790" s="43" t="s">
        <v>401</v>
      </c>
      <c r="C790" s="45"/>
      <c r="D790" s="45"/>
    </row>
    <row r="791" spans="1:4" ht="15.75" thickBot="1" x14ac:dyDescent="0.3">
      <c r="A791" s="44">
        <v>940500</v>
      </c>
      <c r="B791" s="43" t="s">
        <v>402</v>
      </c>
      <c r="C791" s="45"/>
      <c r="D791" s="45"/>
    </row>
    <row r="792" spans="1:4" ht="32.25" thickBot="1" x14ac:dyDescent="0.3">
      <c r="A792" s="44">
        <v>941001</v>
      </c>
      <c r="B792" s="43" t="s">
        <v>1250</v>
      </c>
      <c r="C792" s="45"/>
      <c r="D792" s="45"/>
    </row>
    <row r="793" spans="1:4" ht="32.25" thickBot="1" x14ac:dyDescent="0.3">
      <c r="A793" s="77">
        <v>941002</v>
      </c>
      <c r="B793" s="78" t="s">
        <v>1251</v>
      </c>
      <c r="C793" s="45"/>
      <c r="D793" s="45"/>
    </row>
    <row r="794" spans="1:4" ht="32.25" thickBot="1" x14ac:dyDescent="0.3">
      <c r="A794" s="44">
        <v>941003</v>
      </c>
      <c r="B794" s="43" t="s">
        <v>1252</v>
      </c>
      <c r="C794" s="45"/>
      <c r="D794" s="45"/>
    </row>
    <row r="795" spans="1:4" ht="32.25" thickBot="1" x14ac:dyDescent="0.3">
      <c r="A795" s="44">
        <v>941004</v>
      </c>
      <c r="B795" s="43" t="s">
        <v>1253</v>
      </c>
      <c r="C795" s="45"/>
      <c r="D795" s="45"/>
    </row>
    <row r="796" spans="1:4" ht="32.25" thickBot="1" x14ac:dyDescent="0.3">
      <c r="A796" s="44">
        <v>941005</v>
      </c>
      <c r="B796" s="43" t="s">
        <v>1254</v>
      </c>
      <c r="C796" s="45"/>
      <c r="D796" s="45"/>
    </row>
    <row r="797" spans="1:4" ht="32.25" thickBot="1" x14ac:dyDescent="0.3">
      <c r="A797" s="44">
        <v>941006</v>
      </c>
      <c r="B797" s="43" t="s">
        <v>1148</v>
      </c>
      <c r="C797" s="45"/>
      <c r="D797" s="45"/>
    </row>
    <row r="798" spans="1:4" ht="32.25" thickBot="1" x14ac:dyDescent="0.3">
      <c r="A798" s="44">
        <v>941007</v>
      </c>
      <c r="B798" s="43" t="s">
        <v>1255</v>
      </c>
      <c r="C798" s="45"/>
      <c r="D798" s="45"/>
    </row>
    <row r="799" spans="1:4" ht="21.75" thickBot="1" x14ac:dyDescent="0.3">
      <c r="A799" s="44">
        <v>941008</v>
      </c>
      <c r="B799" s="43" t="s">
        <v>1152</v>
      </c>
      <c r="C799" s="45"/>
      <c r="D799" s="45"/>
    </row>
    <row r="800" spans="1:4" ht="21.75" thickBot="1" x14ac:dyDescent="0.3">
      <c r="A800" s="77">
        <v>941009</v>
      </c>
      <c r="B800" s="78" t="s">
        <v>1120</v>
      </c>
      <c r="C800" s="45"/>
      <c r="D800" s="45"/>
    </row>
    <row r="801" spans="1:4" ht="32.25" thickBot="1" x14ac:dyDescent="0.3">
      <c r="A801" s="44">
        <v>941010</v>
      </c>
      <c r="B801" s="43" t="s">
        <v>1256</v>
      </c>
      <c r="C801" s="45"/>
      <c r="D801" s="45"/>
    </row>
    <row r="802" spans="1:4" ht="32.25" thickBot="1" x14ac:dyDescent="0.3">
      <c r="A802" s="44">
        <v>941011</v>
      </c>
      <c r="B802" s="43" t="s">
        <v>1257</v>
      </c>
      <c r="C802" s="45"/>
      <c r="D802" s="45"/>
    </row>
    <row r="803" spans="1:4" ht="32.25" thickBot="1" x14ac:dyDescent="0.3">
      <c r="A803" s="44">
        <v>941012</v>
      </c>
      <c r="B803" s="43" t="s">
        <v>1258</v>
      </c>
      <c r="C803" s="45"/>
      <c r="D803" s="45"/>
    </row>
    <row r="804" spans="1:4" ht="32.25" thickBot="1" x14ac:dyDescent="0.3">
      <c r="A804" s="44">
        <v>941013</v>
      </c>
      <c r="B804" s="43" t="s">
        <v>1259</v>
      </c>
      <c r="C804" s="45"/>
      <c r="D804" s="45"/>
    </row>
    <row r="805" spans="1:4" ht="32.25" thickBot="1" x14ac:dyDescent="0.3">
      <c r="A805" s="44">
        <v>941014</v>
      </c>
      <c r="B805" s="43" t="s">
        <v>1260</v>
      </c>
      <c r="C805" s="45"/>
      <c r="D805" s="45"/>
    </row>
    <row r="806" spans="1:4" ht="32.25" thickBot="1" x14ac:dyDescent="0.3">
      <c r="A806" s="44">
        <v>941015</v>
      </c>
      <c r="B806" s="43" t="s">
        <v>1183</v>
      </c>
      <c r="C806" s="45"/>
      <c r="D806" s="45"/>
    </row>
    <row r="807" spans="1:4" ht="15.75" thickBot="1" x14ac:dyDescent="0.3">
      <c r="A807" s="44">
        <v>941016</v>
      </c>
      <c r="B807" s="43" t="s">
        <v>1182</v>
      </c>
      <c r="C807" s="45"/>
      <c r="D807" s="45"/>
    </row>
    <row r="808" spans="1:4" ht="53.25" thickBot="1" x14ac:dyDescent="0.3">
      <c r="A808" s="44">
        <v>941017</v>
      </c>
      <c r="B808" s="43" t="s">
        <v>1261</v>
      </c>
      <c r="C808" s="45"/>
      <c r="D808" s="45"/>
    </row>
    <row r="809" spans="1:4" ht="42.75" thickBot="1" x14ac:dyDescent="0.3">
      <c r="A809" s="44">
        <v>941018</v>
      </c>
      <c r="B809" s="43" t="s">
        <v>1262</v>
      </c>
      <c r="C809" s="45"/>
      <c r="D809" s="45"/>
    </row>
    <row r="810" spans="1:4" ht="32.25" thickBot="1" x14ac:dyDescent="0.3">
      <c r="A810" s="44">
        <v>941019</v>
      </c>
      <c r="B810" s="43" t="s">
        <v>1164</v>
      </c>
      <c r="C810" s="45"/>
      <c r="D810" s="45"/>
    </row>
    <row r="811" spans="1:4" ht="32.25" thickBot="1" x14ac:dyDescent="0.3">
      <c r="A811" s="44">
        <v>941020</v>
      </c>
      <c r="B811" s="43" t="s">
        <v>1263</v>
      </c>
      <c r="C811" s="45"/>
      <c r="D811" s="45"/>
    </row>
    <row r="812" spans="1:4" ht="32.25" thickBot="1" x14ac:dyDescent="0.3">
      <c r="A812" s="44">
        <v>941021</v>
      </c>
      <c r="B812" s="43" t="s">
        <v>1264</v>
      </c>
      <c r="C812" s="45"/>
      <c r="D812" s="45"/>
    </row>
    <row r="813" spans="1:4" ht="21.75" thickBot="1" x14ac:dyDescent="0.3">
      <c r="A813" s="77">
        <v>941022</v>
      </c>
      <c r="B813" s="78" t="s">
        <v>1265</v>
      </c>
      <c r="C813" s="45"/>
      <c r="D813" s="45"/>
    </row>
    <row r="814" spans="1:4" ht="32.25" thickBot="1" x14ac:dyDescent="0.3">
      <c r="A814" s="77">
        <v>941025</v>
      </c>
      <c r="B814" s="78" t="s">
        <v>908</v>
      </c>
      <c r="C814" s="45"/>
      <c r="D814" s="45"/>
    </row>
    <row r="815" spans="1:4" ht="32.25" thickBot="1" x14ac:dyDescent="0.3">
      <c r="A815" s="44">
        <v>941101</v>
      </c>
      <c r="B815" s="43" t="s">
        <v>403</v>
      </c>
      <c r="C815" s="45"/>
      <c r="D815" s="45"/>
    </row>
    <row r="816" spans="1:4" ht="53.25" thickBot="1" x14ac:dyDescent="0.3">
      <c r="A816" s="44">
        <v>941201</v>
      </c>
      <c r="B816" s="43" t="s">
        <v>404</v>
      </c>
      <c r="C816" s="45"/>
      <c r="D816" s="45"/>
    </row>
    <row r="817" spans="1:4" ht="53.25" thickBot="1" x14ac:dyDescent="0.3">
      <c r="A817" s="44">
        <v>941202</v>
      </c>
      <c r="B817" s="43" t="s">
        <v>405</v>
      </c>
      <c r="C817" s="45"/>
      <c r="D817" s="45"/>
    </row>
    <row r="818" spans="1:4" ht="32.25" thickBot="1" x14ac:dyDescent="0.3">
      <c r="A818" s="44">
        <v>941203</v>
      </c>
      <c r="B818" s="43" t="s">
        <v>406</v>
      </c>
      <c r="C818" s="45"/>
      <c r="D818" s="45"/>
    </row>
    <row r="819" spans="1:4" ht="15.75" thickBot="1" x14ac:dyDescent="0.3">
      <c r="A819" s="44">
        <v>941500</v>
      </c>
      <c r="B819" s="43" t="s">
        <v>407</v>
      </c>
      <c r="C819" s="45"/>
      <c r="D819" s="45"/>
    </row>
    <row r="820" spans="1:4" ht="21.75" thickBot="1" x14ac:dyDescent="0.3">
      <c r="A820" s="44">
        <v>942001</v>
      </c>
      <c r="B820" s="43" t="s">
        <v>1127</v>
      </c>
      <c r="C820" s="45"/>
      <c r="D820" s="45"/>
    </row>
    <row r="821" spans="1:4" ht="32.25" thickBot="1" x14ac:dyDescent="0.3">
      <c r="A821" s="44">
        <v>942002</v>
      </c>
      <c r="B821" s="43" t="s">
        <v>1151</v>
      </c>
      <c r="C821" s="45"/>
      <c r="D821" s="45"/>
    </row>
    <row r="822" spans="1:4" ht="32.25" thickBot="1" x14ac:dyDescent="0.3">
      <c r="A822" s="44">
        <v>942003</v>
      </c>
      <c r="B822" s="43" t="s">
        <v>1266</v>
      </c>
      <c r="C822" s="45"/>
      <c r="D822" s="45"/>
    </row>
    <row r="823" spans="1:4" ht="21.75" thickBot="1" x14ac:dyDescent="0.3">
      <c r="A823" s="44">
        <v>942004</v>
      </c>
      <c r="B823" s="43" t="s">
        <v>408</v>
      </c>
      <c r="C823" s="45"/>
      <c r="D823" s="45"/>
    </row>
    <row r="824" spans="1:4" ht="32.25" thickBot="1" x14ac:dyDescent="0.3">
      <c r="A824" s="44">
        <v>942005</v>
      </c>
      <c r="B824" s="43" t="s">
        <v>1267</v>
      </c>
      <c r="C824" s="45"/>
      <c r="D824" s="45"/>
    </row>
    <row r="825" spans="1:4" ht="32.25" thickBot="1" x14ac:dyDescent="0.3">
      <c r="A825" s="44">
        <v>942006</v>
      </c>
      <c r="B825" s="43" t="s">
        <v>1268</v>
      </c>
      <c r="C825" s="45"/>
      <c r="D825" s="45"/>
    </row>
    <row r="826" spans="1:4" ht="32.25" thickBot="1" x14ac:dyDescent="0.3">
      <c r="A826" s="44">
        <v>942007</v>
      </c>
      <c r="B826" s="43" t="s">
        <v>1269</v>
      </c>
      <c r="C826" s="45"/>
      <c r="D826" s="45"/>
    </row>
    <row r="827" spans="1:4" ht="32.25" thickBot="1" x14ac:dyDescent="0.3">
      <c r="A827" s="44">
        <v>942008</v>
      </c>
      <c r="B827" s="43" t="s">
        <v>409</v>
      </c>
      <c r="C827" s="45"/>
      <c r="D827" s="45"/>
    </row>
    <row r="828" spans="1:4" ht="32.25" thickBot="1" x14ac:dyDescent="0.3">
      <c r="A828" s="44">
        <v>942009</v>
      </c>
      <c r="B828" s="43" t="s">
        <v>1270</v>
      </c>
      <c r="C828" s="45"/>
      <c r="D828" s="45"/>
    </row>
    <row r="829" spans="1:4" ht="32.25" thickBot="1" x14ac:dyDescent="0.3">
      <c r="A829" s="44">
        <v>942010</v>
      </c>
      <c r="B829" s="43" t="s">
        <v>1271</v>
      </c>
      <c r="C829" s="45"/>
      <c r="D829" s="45"/>
    </row>
    <row r="830" spans="1:4" ht="32.25" thickBot="1" x14ac:dyDescent="0.3">
      <c r="A830" s="44">
        <v>942011</v>
      </c>
      <c r="B830" s="43" t="s">
        <v>1272</v>
      </c>
      <c r="C830" s="45"/>
      <c r="D830" s="45"/>
    </row>
    <row r="831" spans="1:4" ht="32.25" thickBot="1" x14ac:dyDescent="0.3">
      <c r="A831" s="44">
        <v>942012</v>
      </c>
      <c r="B831" s="43" t="s">
        <v>1178</v>
      </c>
      <c r="C831" s="45"/>
      <c r="D831" s="45"/>
    </row>
    <row r="832" spans="1:4" ht="32.25" thickBot="1" x14ac:dyDescent="0.3">
      <c r="A832" s="44">
        <v>942013</v>
      </c>
      <c r="B832" s="43" t="s">
        <v>1273</v>
      </c>
      <c r="C832" s="45"/>
      <c r="D832" s="45"/>
    </row>
    <row r="833" spans="1:4" ht="32.25" thickBot="1" x14ac:dyDescent="0.3">
      <c r="A833" s="44">
        <v>942014</v>
      </c>
      <c r="B833" s="43" t="s">
        <v>1274</v>
      </c>
      <c r="C833" s="45"/>
      <c r="D833" s="45"/>
    </row>
    <row r="834" spans="1:4" ht="32.25" thickBot="1" x14ac:dyDescent="0.3">
      <c r="A834" s="44">
        <v>942015</v>
      </c>
      <c r="B834" s="43" t="s">
        <v>1275</v>
      </c>
      <c r="C834" s="45"/>
      <c r="D834" s="45"/>
    </row>
    <row r="835" spans="1:4" ht="21.75" thickBot="1" x14ac:dyDescent="0.3">
      <c r="A835" s="44">
        <v>942016</v>
      </c>
      <c r="B835" s="43" t="s">
        <v>1159</v>
      </c>
      <c r="C835" s="45"/>
      <c r="D835" s="45"/>
    </row>
    <row r="836" spans="1:4" ht="32.25" thickBot="1" x14ac:dyDescent="0.3">
      <c r="A836" s="77">
        <v>942017</v>
      </c>
      <c r="B836" s="78" t="s">
        <v>909</v>
      </c>
      <c r="C836" s="45"/>
      <c r="D836" s="45"/>
    </row>
    <row r="837" spans="1:4" ht="32.25" thickBot="1" x14ac:dyDescent="0.3">
      <c r="A837" s="44">
        <v>942018</v>
      </c>
      <c r="B837" s="43" t="s">
        <v>1276</v>
      </c>
      <c r="C837" s="45"/>
      <c r="D837" s="45"/>
    </row>
    <row r="838" spans="1:4" ht="32.25" thickBot="1" x14ac:dyDescent="0.3">
      <c r="A838" s="44">
        <v>942019</v>
      </c>
      <c r="B838" s="43" t="s">
        <v>1277</v>
      </c>
      <c r="C838" s="45"/>
      <c r="D838" s="45"/>
    </row>
    <row r="839" spans="1:4" ht="32.25" thickBot="1" x14ac:dyDescent="0.3">
      <c r="A839" s="77">
        <v>942020</v>
      </c>
      <c r="B839" s="78" t="s">
        <v>1278</v>
      </c>
      <c r="C839" s="45"/>
      <c r="D839" s="45"/>
    </row>
    <row r="840" spans="1:4" ht="42.75" thickBot="1" x14ac:dyDescent="0.3">
      <c r="A840" s="44">
        <v>942021</v>
      </c>
      <c r="B840" s="43" t="s">
        <v>1279</v>
      </c>
      <c r="C840" s="45"/>
      <c r="D840" s="45"/>
    </row>
    <row r="841" spans="1:4" ht="32.25" thickBot="1" x14ac:dyDescent="0.3">
      <c r="A841" s="44">
        <v>942022</v>
      </c>
      <c r="B841" s="43" t="s">
        <v>1280</v>
      </c>
      <c r="C841" s="45"/>
      <c r="D841" s="45"/>
    </row>
    <row r="842" spans="1:4" ht="32.25" thickBot="1" x14ac:dyDescent="0.3">
      <c r="A842" s="44">
        <v>942023</v>
      </c>
      <c r="B842" s="43" t="s">
        <v>1281</v>
      </c>
      <c r="C842" s="45"/>
      <c r="D842" s="45"/>
    </row>
    <row r="843" spans="1:4" ht="21.75" thickBot="1" x14ac:dyDescent="0.3">
      <c r="A843" s="44">
        <v>942024</v>
      </c>
      <c r="B843" s="43" t="s">
        <v>1165</v>
      </c>
      <c r="C843" s="45"/>
      <c r="D843" s="45"/>
    </row>
    <row r="844" spans="1:4" ht="32.25" thickBot="1" x14ac:dyDescent="0.3">
      <c r="A844" s="44">
        <v>942025</v>
      </c>
      <c r="B844" s="43" t="s">
        <v>1282</v>
      </c>
      <c r="C844" s="45"/>
      <c r="D844" s="45"/>
    </row>
    <row r="845" spans="1:4" ht="32.25" thickBot="1" x14ac:dyDescent="0.3">
      <c r="A845" s="44">
        <v>942026</v>
      </c>
      <c r="B845" s="43" t="s">
        <v>1179</v>
      </c>
      <c r="C845" s="45"/>
      <c r="D845" s="45"/>
    </row>
    <row r="846" spans="1:4" ht="21.75" thickBot="1" x14ac:dyDescent="0.3">
      <c r="A846" s="44">
        <v>942027</v>
      </c>
      <c r="B846" s="43" t="s">
        <v>1283</v>
      </c>
      <c r="C846" s="45"/>
      <c r="D846" s="45"/>
    </row>
    <row r="847" spans="1:4" ht="32.25" thickBot="1" x14ac:dyDescent="0.3">
      <c r="A847" s="44">
        <v>942028</v>
      </c>
      <c r="B847" s="43" t="s">
        <v>1284</v>
      </c>
      <c r="C847" s="45"/>
      <c r="D847" s="45"/>
    </row>
    <row r="848" spans="1:4" ht="32.25" thickBot="1" x14ac:dyDescent="0.3">
      <c r="A848" s="44">
        <v>942029</v>
      </c>
      <c r="B848" s="43" t="s">
        <v>1285</v>
      </c>
      <c r="C848" s="45"/>
      <c r="D848" s="45"/>
    </row>
    <row r="849" spans="1:4" ht="32.25" thickBot="1" x14ac:dyDescent="0.3">
      <c r="A849" s="44">
        <v>942031</v>
      </c>
      <c r="B849" s="43" t="s">
        <v>1286</v>
      </c>
      <c r="C849" s="45"/>
      <c r="D849" s="45"/>
    </row>
    <row r="850" spans="1:4" ht="32.25" thickBot="1" x14ac:dyDescent="0.3">
      <c r="A850" s="44">
        <v>942032</v>
      </c>
      <c r="B850" s="43" t="s">
        <v>1287</v>
      </c>
      <c r="C850" s="45"/>
      <c r="D850" s="45"/>
    </row>
    <row r="851" spans="1:4" ht="32.25" thickBot="1" x14ac:dyDescent="0.3">
      <c r="A851" s="44">
        <v>942033</v>
      </c>
      <c r="B851" s="43" t="s">
        <v>1288</v>
      </c>
      <c r="C851" s="45"/>
      <c r="D851" s="45"/>
    </row>
    <row r="852" spans="1:4" ht="32.25" thickBot="1" x14ac:dyDescent="0.3">
      <c r="A852" s="44">
        <v>942034</v>
      </c>
      <c r="B852" s="43" t="s">
        <v>1289</v>
      </c>
      <c r="C852" s="45"/>
      <c r="D852" s="45"/>
    </row>
    <row r="853" spans="1:4" ht="53.25" thickBot="1" x14ac:dyDescent="0.3">
      <c r="A853" s="77">
        <v>942035</v>
      </c>
      <c r="B853" s="78" t="s">
        <v>910</v>
      </c>
      <c r="C853" s="45"/>
      <c r="D853" s="45"/>
    </row>
    <row r="854" spans="1:4" ht="42.75" thickBot="1" x14ac:dyDescent="0.3">
      <c r="A854" s="44">
        <v>942036</v>
      </c>
      <c r="B854" s="43" t="s">
        <v>1290</v>
      </c>
      <c r="C854" s="45"/>
      <c r="D854" s="45"/>
    </row>
    <row r="855" spans="1:4" ht="32.25" thickBot="1" x14ac:dyDescent="0.3">
      <c r="A855" s="44">
        <v>942037</v>
      </c>
      <c r="B855" s="43" t="s">
        <v>1291</v>
      </c>
      <c r="C855" s="45"/>
      <c r="D855" s="45"/>
    </row>
    <row r="856" spans="1:4" ht="21.75" thickBot="1" x14ac:dyDescent="0.3">
      <c r="A856" s="44">
        <v>942038</v>
      </c>
      <c r="B856" s="43" t="s">
        <v>410</v>
      </c>
      <c r="C856" s="45"/>
      <c r="D856" s="45"/>
    </row>
    <row r="857" spans="1:4" ht="31.5" x14ac:dyDescent="0.25">
      <c r="A857" s="46">
        <v>942039</v>
      </c>
      <c r="B857" s="47" t="s">
        <v>1292</v>
      </c>
      <c r="C857" s="45"/>
      <c r="D857" s="45"/>
    </row>
    <row r="858" spans="1:4" ht="31.5" x14ac:dyDescent="0.25">
      <c r="A858" s="79">
        <v>942040</v>
      </c>
      <c r="B858" s="80" t="s">
        <v>911</v>
      </c>
      <c r="C858" s="45"/>
      <c r="D858" s="45"/>
    </row>
    <row r="859" spans="1:4" ht="31.5" x14ac:dyDescent="0.25">
      <c r="A859" s="79">
        <v>942041</v>
      </c>
      <c r="B859" s="80" t="s">
        <v>1353</v>
      </c>
      <c r="C859" s="45"/>
      <c r="D859" s="45"/>
    </row>
    <row r="860" spans="1:4" ht="52.5" x14ac:dyDescent="0.25">
      <c r="A860" s="48">
        <v>942201</v>
      </c>
      <c r="B860" s="49" t="s">
        <v>411</v>
      </c>
      <c r="C860" s="45"/>
      <c r="D860" s="45"/>
    </row>
    <row r="861" spans="1:4" ht="52.5" x14ac:dyDescent="0.25">
      <c r="A861" s="48">
        <v>942202</v>
      </c>
      <c r="B861" s="49" t="s">
        <v>412</v>
      </c>
      <c r="C861" s="45"/>
      <c r="D861" s="45"/>
    </row>
    <row r="862" spans="1:4" ht="52.5" x14ac:dyDescent="0.25">
      <c r="A862" s="79">
        <v>942203</v>
      </c>
      <c r="B862" s="80" t="s">
        <v>912</v>
      </c>
      <c r="C862" s="45"/>
      <c r="D862" s="45"/>
    </row>
    <row r="863" spans="1:4" ht="31.5" x14ac:dyDescent="0.25">
      <c r="A863" s="79">
        <v>942204</v>
      </c>
      <c r="B863" s="80" t="s">
        <v>913</v>
      </c>
      <c r="C863" s="45"/>
      <c r="D863" s="45"/>
    </row>
    <row r="864" spans="1:4" ht="31.5" x14ac:dyDescent="0.25">
      <c r="A864" s="79">
        <v>942205</v>
      </c>
      <c r="B864" s="80" t="s">
        <v>914</v>
      </c>
      <c r="C864" s="45"/>
      <c r="D864" s="45"/>
    </row>
    <row r="865" spans="1:4" x14ac:dyDescent="0.25">
      <c r="A865" s="48">
        <v>942500</v>
      </c>
      <c r="B865" s="49" t="s">
        <v>413</v>
      </c>
      <c r="C865" s="45"/>
      <c r="D865" s="45"/>
    </row>
    <row r="866" spans="1:4" ht="31.5" x14ac:dyDescent="0.25">
      <c r="A866" s="48">
        <v>943001</v>
      </c>
      <c r="B866" s="49" t="s">
        <v>414</v>
      </c>
      <c r="C866" s="45"/>
      <c r="D866" s="45"/>
    </row>
    <row r="867" spans="1:4" ht="31.5" x14ac:dyDescent="0.25">
      <c r="A867" s="48">
        <v>943002</v>
      </c>
      <c r="B867" s="49" t="s">
        <v>415</v>
      </c>
      <c r="C867" s="45"/>
      <c r="D867" s="45"/>
    </row>
    <row r="868" spans="1:4" ht="31.5" x14ac:dyDescent="0.25">
      <c r="A868" s="48">
        <v>943003</v>
      </c>
      <c r="B868" s="49" t="s">
        <v>416</v>
      </c>
      <c r="C868" s="45"/>
      <c r="D868" s="45"/>
    </row>
    <row r="869" spans="1:4" ht="31.5" x14ac:dyDescent="0.25">
      <c r="A869" s="79">
        <v>943004</v>
      </c>
      <c r="B869" s="80" t="s">
        <v>915</v>
      </c>
      <c r="C869" s="45"/>
      <c r="D869" s="45"/>
    </row>
    <row r="870" spans="1:4" ht="31.5" x14ac:dyDescent="0.25">
      <c r="A870" s="48">
        <v>943005</v>
      </c>
      <c r="B870" s="49" t="s">
        <v>1175</v>
      </c>
      <c r="C870" s="45"/>
      <c r="D870" s="45"/>
    </row>
    <row r="871" spans="1:4" ht="31.5" x14ac:dyDescent="0.25">
      <c r="A871" s="48">
        <v>943007</v>
      </c>
      <c r="B871" s="49" t="s">
        <v>417</v>
      </c>
      <c r="C871" s="45"/>
      <c r="D871" s="45"/>
    </row>
    <row r="872" spans="1:4" ht="31.5" x14ac:dyDescent="0.25">
      <c r="A872" s="48">
        <v>943008</v>
      </c>
      <c r="B872" s="49" t="s">
        <v>418</v>
      </c>
      <c r="C872" s="45"/>
      <c r="D872" s="45"/>
    </row>
    <row r="873" spans="1:4" ht="31.5" x14ac:dyDescent="0.25">
      <c r="A873" s="48">
        <v>943009</v>
      </c>
      <c r="B873" s="49" t="s">
        <v>419</v>
      </c>
      <c r="C873" s="45"/>
      <c r="D873" s="45"/>
    </row>
    <row r="874" spans="1:4" ht="31.5" x14ac:dyDescent="0.25">
      <c r="A874" s="79">
        <v>943010</v>
      </c>
      <c r="B874" s="80" t="s">
        <v>916</v>
      </c>
      <c r="C874" s="45"/>
      <c r="D874" s="45"/>
    </row>
    <row r="875" spans="1:4" ht="31.5" x14ac:dyDescent="0.25">
      <c r="A875" s="48">
        <v>943011</v>
      </c>
      <c r="B875" s="49" t="s">
        <v>420</v>
      </c>
      <c r="C875" s="45"/>
      <c r="D875" s="45"/>
    </row>
    <row r="876" spans="1:4" ht="31.5" x14ac:dyDescent="0.25">
      <c r="A876" s="48">
        <v>943015</v>
      </c>
      <c r="B876" s="49" t="s">
        <v>421</v>
      </c>
      <c r="C876" s="45"/>
      <c r="D876" s="45"/>
    </row>
    <row r="877" spans="1:4" ht="31.5" x14ac:dyDescent="0.25">
      <c r="A877" s="48">
        <v>943016</v>
      </c>
      <c r="B877" s="49" t="s">
        <v>422</v>
      </c>
      <c r="C877" s="45"/>
      <c r="D877" s="45"/>
    </row>
    <row r="878" spans="1:4" ht="21" x14ac:dyDescent="0.25">
      <c r="A878" s="79">
        <v>943017</v>
      </c>
      <c r="B878" s="80" t="s">
        <v>1176</v>
      </c>
      <c r="C878" s="45"/>
      <c r="D878" s="45"/>
    </row>
    <row r="879" spans="1:4" ht="31.5" x14ac:dyDescent="0.25">
      <c r="A879" s="48">
        <v>943018</v>
      </c>
      <c r="B879" s="49" t="s">
        <v>1187</v>
      </c>
      <c r="C879" s="45"/>
      <c r="D879" s="45"/>
    </row>
    <row r="880" spans="1:4" ht="31.5" x14ac:dyDescent="0.25">
      <c r="A880" s="48">
        <v>943019</v>
      </c>
      <c r="B880" s="49" t="s">
        <v>423</v>
      </c>
      <c r="C880" s="45"/>
      <c r="D880" s="45"/>
    </row>
    <row r="881" spans="1:4" ht="21" x14ac:dyDescent="0.25">
      <c r="A881" s="48">
        <v>943020</v>
      </c>
      <c r="B881" s="49" t="s">
        <v>1135</v>
      </c>
      <c r="C881" s="45"/>
      <c r="D881" s="45"/>
    </row>
    <row r="882" spans="1:4" ht="31.5" x14ac:dyDescent="0.25">
      <c r="A882" s="79">
        <v>943021</v>
      </c>
      <c r="B882" s="80" t="s">
        <v>917</v>
      </c>
      <c r="C882" s="45"/>
      <c r="D882" s="45"/>
    </row>
    <row r="883" spans="1:4" ht="31.5" x14ac:dyDescent="0.25">
      <c r="A883" s="48">
        <v>943022</v>
      </c>
      <c r="B883" s="49" t="s">
        <v>424</v>
      </c>
      <c r="C883" s="45"/>
      <c r="D883" s="45"/>
    </row>
    <row r="884" spans="1:4" ht="31.5" x14ac:dyDescent="0.25">
      <c r="A884" s="48">
        <v>943023</v>
      </c>
      <c r="B884" s="49" t="s">
        <v>425</v>
      </c>
      <c r="C884" s="45"/>
      <c r="D884" s="45"/>
    </row>
    <row r="885" spans="1:4" ht="31.5" x14ac:dyDescent="0.25">
      <c r="A885" s="48">
        <v>943024</v>
      </c>
      <c r="B885" s="49" t="s">
        <v>1154</v>
      </c>
      <c r="C885" s="45"/>
      <c r="D885" s="45"/>
    </row>
    <row r="886" spans="1:4" ht="31.5" x14ac:dyDescent="0.25">
      <c r="A886" s="48">
        <v>943025</v>
      </c>
      <c r="B886" s="49" t="s">
        <v>1177</v>
      </c>
      <c r="C886" s="45"/>
      <c r="D886" s="45"/>
    </row>
    <row r="887" spans="1:4" ht="31.5" x14ac:dyDescent="0.25">
      <c r="A887" s="48">
        <v>943026</v>
      </c>
      <c r="B887" s="49" t="s">
        <v>426</v>
      </c>
      <c r="C887" s="45"/>
      <c r="D887" s="45"/>
    </row>
    <row r="888" spans="1:4" ht="31.5" x14ac:dyDescent="0.25">
      <c r="A888" s="48">
        <v>943027</v>
      </c>
      <c r="B888" s="49" t="s">
        <v>1293</v>
      </c>
      <c r="C888" s="45"/>
      <c r="D888" s="45"/>
    </row>
    <row r="889" spans="1:4" x14ac:dyDescent="0.25">
      <c r="A889" s="48">
        <v>943028</v>
      </c>
      <c r="B889" s="49" t="s">
        <v>1185</v>
      </c>
      <c r="C889" s="45"/>
      <c r="D889" s="45"/>
    </row>
    <row r="890" spans="1:4" ht="31.5" x14ac:dyDescent="0.25">
      <c r="A890" s="79">
        <v>943029</v>
      </c>
      <c r="B890" s="80" t="s">
        <v>918</v>
      </c>
      <c r="C890" s="45"/>
      <c r="D890" s="45"/>
    </row>
    <row r="891" spans="1:4" ht="31.5" x14ac:dyDescent="0.25">
      <c r="A891" s="79">
        <v>943030</v>
      </c>
      <c r="B891" s="80" t="s">
        <v>919</v>
      </c>
      <c r="C891" s="45"/>
      <c r="D891" s="45"/>
    </row>
    <row r="892" spans="1:4" ht="42" x14ac:dyDescent="0.25">
      <c r="A892" s="79">
        <v>943031</v>
      </c>
      <c r="B892" s="80" t="s">
        <v>920</v>
      </c>
      <c r="C892" s="45"/>
      <c r="D892" s="45"/>
    </row>
    <row r="893" spans="1:4" ht="31.5" x14ac:dyDescent="0.25">
      <c r="A893" s="79">
        <v>943201</v>
      </c>
      <c r="B893" s="80" t="s">
        <v>921</v>
      </c>
      <c r="C893" s="45"/>
      <c r="D893" s="45"/>
    </row>
    <row r="894" spans="1:4" ht="52.5" x14ac:dyDescent="0.25">
      <c r="A894" s="79">
        <v>943202</v>
      </c>
      <c r="B894" s="80" t="s">
        <v>922</v>
      </c>
      <c r="C894" s="45"/>
      <c r="D894" s="45"/>
    </row>
    <row r="895" spans="1:4" ht="31.5" x14ac:dyDescent="0.25">
      <c r="A895" s="48">
        <v>943203</v>
      </c>
      <c r="B895" s="49" t="s">
        <v>427</v>
      </c>
      <c r="C895" s="45"/>
      <c r="D895" s="45"/>
    </row>
    <row r="896" spans="1:4" x14ac:dyDescent="0.25">
      <c r="A896" s="48">
        <v>943500</v>
      </c>
      <c r="B896" s="49" t="s">
        <v>428</v>
      </c>
      <c r="C896" s="45"/>
      <c r="D896" s="45"/>
    </row>
    <row r="897" spans="1:4" ht="21" x14ac:dyDescent="0.25">
      <c r="A897" s="48">
        <v>944001</v>
      </c>
      <c r="B897" s="49" t="s">
        <v>1294</v>
      </c>
      <c r="C897" s="45"/>
      <c r="D897" s="45"/>
    </row>
    <row r="898" spans="1:4" ht="31.5" x14ac:dyDescent="0.25">
      <c r="A898" s="48">
        <v>944002</v>
      </c>
      <c r="B898" s="49" t="s">
        <v>1295</v>
      </c>
      <c r="C898" s="45"/>
      <c r="D898" s="45"/>
    </row>
    <row r="899" spans="1:4" ht="31.5" x14ac:dyDescent="0.25">
      <c r="A899" s="48">
        <v>944003</v>
      </c>
      <c r="B899" s="49" t="s">
        <v>1296</v>
      </c>
      <c r="C899" s="45"/>
      <c r="D899" s="45"/>
    </row>
    <row r="900" spans="1:4" ht="31.5" x14ac:dyDescent="0.25">
      <c r="A900" s="48">
        <v>944004</v>
      </c>
      <c r="B900" s="49" t="s">
        <v>429</v>
      </c>
      <c r="C900" s="45"/>
      <c r="D900" s="45"/>
    </row>
    <row r="901" spans="1:4" ht="31.5" x14ac:dyDescent="0.25">
      <c r="A901" s="48">
        <v>944005</v>
      </c>
      <c r="B901" s="49" t="s">
        <v>1142</v>
      </c>
      <c r="C901" s="45"/>
      <c r="D901" s="45"/>
    </row>
    <row r="902" spans="1:4" ht="31.5" x14ac:dyDescent="0.25">
      <c r="A902" s="48">
        <v>944006</v>
      </c>
      <c r="B902" s="49" t="s">
        <v>1297</v>
      </c>
      <c r="C902" s="45"/>
      <c r="D902" s="45"/>
    </row>
    <row r="903" spans="1:4" ht="31.5" x14ac:dyDescent="0.25">
      <c r="A903" s="48">
        <v>944007</v>
      </c>
      <c r="B903" s="49" t="s">
        <v>1298</v>
      </c>
      <c r="C903" s="45"/>
      <c r="D903" s="45"/>
    </row>
    <row r="904" spans="1:4" ht="31.5" x14ac:dyDescent="0.25">
      <c r="A904" s="48">
        <v>944008</v>
      </c>
      <c r="B904" s="49" t="s">
        <v>1299</v>
      </c>
      <c r="C904" s="45"/>
      <c r="D904" s="45"/>
    </row>
    <row r="905" spans="1:4" ht="31.5" x14ac:dyDescent="0.25">
      <c r="A905" s="48">
        <v>944009</v>
      </c>
      <c r="B905" s="49" t="s">
        <v>1212</v>
      </c>
      <c r="C905" s="45"/>
      <c r="D905" s="45"/>
    </row>
    <row r="906" spans="1:4" ht="31.5" x14ac:dyDescent="0.25">
      <c r="A906" s="79">
        <v>944010</v>
      </c>
      <c r="B906" s="80" t="s">
        <v>1300</v>
      </c>
      <c r="C906" s="45"/>
      <c r="D906" s="45"/>
    </row>
    <row r="907" spans="1:4" ht="31.5" x14ac:dyDescent="0.25">
      <c r="A907" s="48">
        <v>944011</v>
      </c>
      <c r="B907" s="49" t="s">
        <v>430</v>
      </c>
      <c r="C907" s="45"/>
      <c r="D907" s="45"/>
    </row>
    <row r="908" spans="1:4" ht="31.5" x14ac:dyDescent="0.25">
      <c r="A908" s="79">
        <v>944012</v>
      </c>
      <c r="B908" s="80" t="s">
        <v>923</v>
      </c>
      <c r="C908" s="45"/>
      <c r="D908" s="45"/>
    </row>
    <row r="909" spans="1:4" ht="52.5" x14ac:dyDescent="0.25">
      <c r="A909" s="79">
        <v>944201</v>
      </c>
      <c r="B909" s="80" t="s">
        <v>924</v>
      </c>
      <c r="C909" s="45"/>
      <c r="D909" s="45"/>
    </row>
    <row r="910" spans="1:4" x14ac:dyDescent="0.25">
      <c r="A910" s="48">
        <v>944500</v>
      </c>
      <c r="B910" s="49" t="s">
        <v>431</v>
      </c>
      <c r="C910" s="45"/>
      <c r="D910" s="45"/>
    </row>
    <row r="911" spans="1:4" ht="21" x14ac:dyDescent="0.25">
      <c r="A911" s="48">
        <v>945003</v>
      </c>
      <c r="B911" s="49" t="s">
        <v>1128</v>
      </c>
      <c r="C911" s="45"/>
      <c r="D911" s="45"/>
    </row>
    <row r="912" spans="1:4" ht="31.5" x14ac:dyDescent="0.25">
      <c r="A912" s="79">
        <v>945004</v>
      </c>
      <c r="B912" s="80" t="s">
        <v>925</v>
      </c>
      <c r="C912" s="45"/>
      <c r="D912" s="45"/>
    </row>
    <row r="913" spans="1:4" ht="31.5" x14ac:dyDescent="0.25">
      <c r="A913" s="48">
        <v>945005</v>
      </c>
      <c r="B913" s="49" t="s">
        <v>432</v>
      </c>
      <c r="C913" s="45"/>
      <c r="D913" s="45"/>
    </row>
    <row r="914" spans="1:4" ht="31.5" x14ac:dyDescent="0.25">
      <c r="A914" s="48">
        <v>945006</v>
      </c>
      <c r="B914" s="49" t="s">
        <v>433</v>
      </c>
      <c r="C914" s="45"/>
      <c r="D914" s="45"/>
    </row>
    <row r="915" spans="1:4" ht="31.5" x14ac:dyDescent="0.25">
      <c r="A915" s="48">
        <v>945007</v>
      </c>
      <c r="B915" s="49" t="s">
        <v>434</v>
      </c>
      <c r="C915" s="45"/>
      <c r="D915" s="45"/>
    </row>
    <row r="916" spans="1:4" ht="31.5" x14ac:dyDescent="0.25">
      <c r="A916" s="48">
        <v>945008</v>
      </c>
      <c r="B916" s="49" t="s">
        <v>1136</v>
      </c>
      <c r="C916" s="45"/>
      <c r="D916" s="45"/>
    </row>
    <row r="917" spans="1:4" ht="31.5" x14ac:dyDescent="0.25">
      <c r="A917" s="79">
        <v>945009</v>
      </c>
      <c r="B917" s="80" t="s">
        <v>926</v>
      </c>
      <c r="C917" s="45"/>
      <c r="D917" s="45"/>
    </row>
    <row r="918" spans="1:4" ht="31.5" x14ac:dyDescent="0.25">
      <c r="A918" s="48">
        <v>945011</v>
      </c>
      <c r="B918" s="49" t="s">
        <v>1119</v>
      </c>
      <c r="C918" s="45"/>
      <c r="D918" s="45"/>
    </row>
    <row r="919" spans="1:4" ht="31.5" x14ac:dyDescent="0.25">
      <c r="A919" s="48">
        <v>945012</v>
      </c>
      <c r="B919" s="49" t="s">
        <v>1138</v>
      </c>
      <c r="C919" s="45"/>
      <c r="D919" s="45"/>
    </row>
    <row r="920" spans="1:4" ht="42" x14ac:dyDescent="0.25">
      <c r="A920" s="48">
        <v>945013</v>
      </c>
      <c r="B920" s="49" t="s">
        <v>435</v>
      </c>
      <c r="C920" s="45"/>
      <c r="D920" s="45"/>
    </row>
    <row r="921" spans="1:4" ht="31.5" x14ac:dyDescent="0.25">
      <c r="A921" s="48">
        <v>945014</v>
      </c>
      <c r="B921" s="49" t="s">
        <v>436</v>
      </c>
      <c r="C921" s="45"/>
      <c r="D921" s="45"/>
    </row>
    <row r="922" spans="1:4" ht="21" x14ac:dyDescent="0.25">
      <c r="A922" s="48">
        <v>945015</v>
      </c>
      <c r="B922" s="49" t="s">
        <v>437</v>
      </c>
      <c r="C922" s="45"/>
      <c r="D922" s="45"/>
    </row>
    <row r="923" spans="1:4" ht="31.5" x14ac:dyDescent="0.25">
      <c r="A923" s="48">
        <v>945016</v>
      </c>
      <c r="B923" s="49" t="s">
        <v>438</v>
      </c>
      <c r="C923" s="45"/>
      <c r="D923" s="45"/>
    </row>
    <row r="924" spans="1:4" ht="31.5" x14ac:dyDescent="0.25">
      <c r="A924" s="48">
        <v>945017</v>
      </c>
      <c r="B924" s="49" t="s">
        <v>439</v>
      </c>
      <c r="C924" s="45"/>
      <c r="D924" s="45"/>
    </row>
    <row r="925" spans="1:4" ht="31.5" x14ac:dyDescent="0.25">
      <c r="A925" s="79">
        <v>945018</v>
      </c>
      <c r="B925" s="80" t="s">
        <v>1125</v>
      </c>
      <c r="C925" s="45"/>
      <c r="D925" s="45"/>
    </row>
    <row r="926" spans="1:4" ht="21" x14ac:dyDescent="0.25">
      <c r="A926" s="48">
        <v>945019</v>
      </c>
      <c r="B926" s="49" t="s">
        <v>1122</v>
      </c>
      <c r="C926" s="45"/>
      <c r="D926" s="45"/>
    </row>
    <row r="927" spans="1:4" ht="21" x14ac:dyDescent="0.25">
      <c r="A927" s="79">
        <v>945020</v>
      </c>
      <c r="B927" s="80" t="s">
        <v>927</v>
      </c>
      <c r="C927" s="45"/>
      <c r="D927" s="45"/>
    </row>
    <row r="928" spans="1:4" ht="31.5" x14ac:dyDescent="0.25">
      <c r="A928" s="48">
        <v>945021</v>
      </c>
      <c r="B928" s="49" t="s">
        <v>440</v>
      </c>
      <c r="C928" s="45"/>
      <c r="D928" s="45"/>
    </row>
    <row r="929" spans="1:4" ht="31.5" x14ac:dyDescent="0.25">
      <c r="A929" s="48">
        <v>945022</v>
      </c>
      <c r="B929" s="49" t="s">
        <v>441</v>
      </c>
      <c r="C929" s="45"/>
      <c r="D929" s="45"/>
    </row>
    <row r="930" spans="1:4" x14ac:dyDescent="0.25">
      <c r="A930" s="48">
        <v>945023</v>
      </c>
      <c r="B930" s="49" t="s">
        <v>442</v>
      </c>
      <c r="C930" s="45"/>
      <c r="D930" s="45"/>
    </row>
    <row r="931" spans="1:4" ht="31.5" x14ac:dyDescent="0.25">
      <c r="A931" s="48">
        <v>945025</v>
      </c>
      <c r="B931" s="49" t="s">
        <v>443</v>
      </c>
      <c r="C931" s="45"/>
      <c r="D931" s="45"/>
    </row>
    <row r="932" spans="1:4" ht="52.5" x14ac:dyDescent="0.25">
      <c r="A932" s="48">
        <v>945201</v>
      </c>
      <c r="B932" s="49" t="s">
        <v>444</v>
      </c>
      <c r="C932" s="45"/>
      <c r="D932" s="45"/>
    </row>
    <row r="933" spans="1:4" x14ac:dyDescent="0.25">
      <c r="A933" s="48">
        <v>945500</v>
      </c>
      <c r="B933" s="49" t="s">
        <v>445</v>
      </c>
      <c r="C933" s="45"/>
      <c r="D933" s="45"/>
    </row>
    <row r="934" spans="1:4" ht="21" x14ac:dyDescent="0.25">
      <c r="A934" s="48">
        <v>946001</v>
      </c>
      <c r="B934" s="49" t="s">
        <v>1118</v>
      </c>
      <c r="C934" s="45"/>
      <c r="D934" s="45"/>
    </row>
    <row r="935" spans="1:4" ht="21" x14ac:dyDescent="0.25">
      <c r="A935" s="48">
        <v>946002</v>
      </c>
      <c r="B935" s="49" t="s">
        <v>1157</v>
      </c>
      <c r="C935" s="45"/>
      <c r="D935" s="45"/>
    </row>
    <row r="936" spans="1:4" ht="42" x14ac:dyDescent="0.25">
      <c r="A936" s="48">
        <v>946003</v>
      </c>
      <c r="B936" s="49" t="s">
        <v>1213</v>
      </c>
      <c r="C936" s="45"/>
      <c r="D936" s="45"/>
    </row>
    <row r="937" spans="1:4" ht="42" x14ac:dyDescent="0.25">
      <c r="A937" s="48">
        <v>946004</v>
      </c>
      <c r="B937" s="49" t="s">
        <v>1354</v>
      </c>
      <c r="C937" s="45"/>
      <c r="D937" s="45"/>
    </row>
    <row r="938" spans="1:4" ht="31.5" x14ac:dyDescent="0.25">
      <c r="A938" s="79">
        <v>946005</v>
      </c>
      <c r="B938" s="80" t="s">
        <v>1301</v>
      </c>
      <c r="C938" s="45"/>
      <c r="D938" s="45"/>
    </row>
    <row r="939" spans="1:4" ht="42" x14ac:dyDescent="0.25">
      <c r="A939" s="48">
        <v>946006</v>
      </c>
      <c r="B939" s="49" t="s">
        <v>1139</v>
      </c>
      <c r="C939" s="45"/>
      <c r="D939" s="45"/>
    </row>
    <row r="940" spans="1:4" ht="21" x14ac:dyDescent="0.25">
      <c r="A940" s="48">
        <v>946007</v>
      </c>
      <c r="B940" s="49" t="s">
        <v>1140</v>
      </c>
      <c r="C940" s="45"/>
      <c r="D940" s="45"/>
    </row>
    <row r="941" spans="1:4" ht="42" x14ac:dyDescent="0.25">
      <c r="A941" s="48">
        <v>946008</v>
      </c>
      <c r="B941" s="49" t="s">
        <v>1167</v>
      </c>
      <c r="C941" s="45"/>
      <c r="D941" s="45"/>
    </row>
    <row r="942" spans="1:4" ht="42" x14ac:dyDescent="0.25">
      <c r="A942" s="48">
        <v>946009</v>
      </c>
      <c r="B942" s="49" t="s">
        <v>446</v>
      </c>
      <c r="C942" s="45"/>
      <c r="D942" s="45"/>
    </row>
    <row r="943" spans="1:4" ht="31.5" x14ac:dyDescent="0.25">
      <c r="A943" s="48">
        <v>946010</v>
      </c>
      <c r="B943" s="49" t="s">
        <v>1172</v>
      </c>
      <c r="C943" s="45"/>
      <c r="D943" s="45"/>
    </row>
    <row r="944" spans="1:4" ht="31.5" x14ac:dyDescent="0.25">
      <c r="A944" s="48">
        <v>946013</v>
      </c>
      <c r="B944" s="49" t="s">
        <v>1302</v>
      </c>
      <c r="C944" s="45"/>
      <c r="D944" s="45"/>
    </row>
    <row r="945" spans="1:4" ht="31.5" x14ac:dyDescent="0.25">
      <c r="A945" s="48">
        <v>946014</v>
      </c>
      <c r="B945" s="49" t="s">
        <v>447</v>
      </c>
      <c r="C945" s="45"/>
      <c r="D945" s="45"/>
    </row>
    <row r="946" spans="1:4" ht="52.5" x14ac:dyDescent="0.25">
      <c r="A946" s="79">
        <v>946201</v>
      </c>
      <c r="B946" s="80" t="s">
        <v>928</v>
      </c>
      <c r="C946" s="45"/>
      <c r="D946" s="45"/>
    </row>
    <row r="947" spans="1:4" x14ac:dyDescent="0.25">
      <c r="A947" s="48">
        <v>946500</v>
      </c>
      <c r="B947" s="49" t="s">
        <v>448</v>
      </c>
      <c r="C947" s="45"/>
      <c r="D947" s="45"/>
    </row>
    <row r="948" spans="1:4" ht="62.25" customHeight="1" x14ac:dyDescent="0.25">
      <c r="A948" s="79">
        <v>946601</v>
      </c>
      <c r="B948" s="80" t="s">
        <v>1355</v>
      </c>
      <c r="C948" s="45"/>
      <c r="D948" s="45"/>
    </row>
    <row r="949" spans="1:4" ht="21" x14ac:dyDescent="0.25">
      <c r="A949" s="48">
        <v>991001</v>
      </c>
      <c r="B949" s="49" t="s">
        <v>449</v>
      </c>
      <c r="C949" s="45"/>
      <c r="D949" s="45"/>
    </row>
    <row r="950" spans="1:4" ht="21" x14ac:dyDescent="0.25">
      <c r="A950" s="48">
        <v>991002</v>
      </c>
      <c r="B950" s="49" t="s">
        <v>450</v>
      </c>
      <c r="C950" s="45"/>
      <c r="D950" s="45"/>
    </row>
    <row r="951" spans="1:4" ht="21" x14ac:dyDescent="0.25">
      <c r="A951" s="48">
        <v>991003</v>
      </c>
      <c r="B951" s="49" t="s">
        <v>451</v>
      </c>
      <c r="C951" s="45"/>
      <c r="D951" s="45"/>
    </row>
    <row r="952" spans="1:4" ht="21" x14ac:dyDescent="0.25">
      <c r="A952" s="48">
        <v>991004</v>
      </c>
      <c r="B952" s="49" t="s">
        <v>452</v>
      </c>
      <c r="C952" s="45"/>
      <c r="D952" s="45"/>
    </row>
    <row r="953" spans="1:4" ht="31.5" x14ac:dyDescent="0.25">
      <c r="A953" s="48">
        <v>991005</v>
      </c>
      <c r="B953" s="49" t="s">
        <v>1174</v>
      </c>
      <c r="C953" s="45"/>
      <c r="D953" s="45"/>
    </row>
    <row r="954" spans="1:4" ht="21" x14ac:dyDescent="0.25">
      <c r="A954" s="48">
        <v>991006</v>
      </c>
      <c r="B954" s="49" t="s">
        <v>453</v>
      </c>
      <c r="C954" s="45"/>
      <c r="D954" s="45"/>
    </row>
    <row r="955" spans="1:4" ht="21" x14ac:dyDescent="0.25">
      <c r="A955" s="48">
        <v>991007</v>
      </c>
      <c r="B955" s="49" t="s">
        <v>454</v>
      </c>
      <c r="C955" s="45"/>
      <c r="D955" s="45"/>
    </row>
    <row r="956" spans="1:4" ht="21" x14ac:dyDescent="0.25">
      <c r="A956" s="79">
        <v>991008</v>
      </c>
      <c r="B956" s="80" t="s">
        <v>929</v>
      </c>
      <c r="C956" s="45"/>
      <c r="D956" s="45"/>
    </row>
    <row r="957" spans="1:4" ht="21" x14ac:dyDescent="0.25">
      <c r="A957" s="48">
        <v>991009</v>
      </c>
      <c r="B957" s="49" t="s">
        <v>455</v>
      </c>
      <c r="C957" s="45"/>
      <c r="D957" s="45"/>
    </row>
    <row r="958" spans="1:4" ht="21" x14ac:dyDescent="0.25">
      <c r="A958" s="48">
        <v>991010</v>
      </c>
      <c r="B958" s="49" t="s">
        <v>456</v>
      </c>
      <c r="C958" s="45"/>
      <c r="D958" s="45"/>
    </row>
    <row r="959" spans="1:4" ht="21" x14ac:dyDescent="0.25">
      <c r="A959" s="48">
        <v>991011</v>
      </c>
      <c r="B959" s="49" t="s">
        <v>457</v>
      </c>
      <c r="C959" s="45"/>
      <c r="D959" s="45"/>
    </row>
    <row r="960" spans="1:4" ht="21" x14ac:dyDescent="0.25">
      <c r="A960" s="48">
        <v>991012</v>
      </c>
      <c r="B960" s="49" t="s">
        <v>1356</v>
      </c>
      <c r="C960" s="45"/>
      <c r="D960" s="45"/>
    </row>
    <row r="961" spans="1:4" ht="21" x14ac:dyDescent="0.25">
      <c r="A961" s="48">
        <v>991013</v>
      </c>
      <c r="B961" s="49" t="s">
        <v>458</v>
      </c>
      <c r="C961" s="45"/>
      <c r="D961" s="45"/>
    </row>
    <row r="962" spans="1:4" ht="21" x14ac:dyDescent="0.25">
      <c r="A962" s="48">
        <v>991201</v>
      </c>
      <c r="B962" s="49" t="s">
        <v>459</v>
      </c>
      <c r="C962" s="45"/>
      <c r="D962" s="45"/>
    </row>
    <row r="963" spans="1:4" ht="21" x14ac:dyDescent="0.25">
      <c r="A963" s="48">
        <v>991202</v>
      </c>
      <c r="B963" s="49" t="s">
        <v>460</v>
      </c>
      <c r="C963" s="45"/>
      <c r="D963" s="45"/>
    </row>
    <row r="964" spans="1:4" ht="21" x14ac:dyDescent="0.25">
      <c r="A964" s="48">
        <v>991203</v>
      </c>
      <c r="B964" s="49" t="s">
        <v>461</v>
      </c>
      <c r="C964" s="45"/>
      <c r="D964" s="45"/>
    </row>
    <row r="965" spans="1:4" ht="21" x14ac:dyDescent="0.25">
      <c r="A965" s="48">
        <v>991204</v>
      </c>
      <c r="B965" s="49" t="s">
        <v>462</v>
      </c>
      <c r="C965" s="45"/>
      <c r="D965" s="45"/>
    </row>
    <row r="966" spans="1:4" ht="42" x14ac:dyDescent="0.25">
      <c r="A966" s="48">
        <v>991205</v>
      </c>
      <c r="B966" s="49" t="s">
        <v>1357</v>
      </c>
      <c r="C966" s="45"/>
      <c r="D966" s="45"/>
    </row>
    <row r="967" spans="1:4" ht="42" x14ac:dyDescent="0.25">
      <c r="A967" s="48">
        <v>991207</v>
      </c>
      <c r="B967" s="49" t="s">
        <v>463</v>
      </c>
      <c r="C967" s="45"/>
      <c r="D967" s="45"/>
    </row>
    <row r="968" spans="1:4" x14ac:dyDescent="0.25">
      <c r="A968" s="48">
        <v>991500</v>
      </c>
      <c r="B968" s="49" t="s">
        <v>65</v>
      </c>
      <c r="C968" s="45"/>
      <c r="D968" s="45"/>
    </row>
    <row r="969" spans="1:4" ht="42" x14ac:dyDescent="0.25">
      <c r="A969" s="48">
        <v>991704</v>
      </c>
      <c r="B969" s="49" t="s">
        <v>464</v>
      </c>
      <c r="C969" s="45"/>
      <c r="D969" s="45"/>
    </row>
    <row r="970" spans="1:4" ht="42" x14ac:dyDescent="0.25">
      <c r="A970" s="79">
        <v>991707</v>
      </c>
      <c r="B970" s="80" t="s">
        <v>930</v>
      </c>
      <c r="C970" s="45"/>
      <c r="D970" s="45"/>
    </row>
    <row r="971" spans="1:4" ht="42" x14ac:dyDescent="0.25">
      <c r="A971" s="48">
        <v>991708</v>
      </c>
      <c r="B971" s="49" t="s">
        <v>465</v>
      </c>
      <c r="C971" s="45"/>
      <c r="D971" s="45"/>
    </row>
    <row r="972" spans="1:4" ht="42" x14ac:dyDescent="0.25">
      <c r="A972" s="48">
        <v>991709</v>
      </c>
      <c r="B972" s="49" t="s">
        <v>466</v>
      </c>
      <c r="C972" s="45"/>
      <c r="D972" s="45"/>
    </row>
    <row r="973" spans="1:4" ht="31.5" x14ac:dyDescent="0.25">
      <c r="A973" s="79">
        <v>992001</v>
      </c>
      <c r="B973" s="80" t="s">
        <v>931</v>
      </c>
      <c r="C973" s="45"/>
      <c r="D973" s="45"/>
    </row>
    <row r="974" spans="1:4" ht="31.5" x14ac:dyDescent="0.25">
      <c r="A974" s="48">
        <v>992002</v>
      </c>
      <c r="B974" s="49" t="s">
        <v>467</v>
      </c>
      <c r="C974" s="45"/>
      <c r="D974" s="45"/>
    </row>
    <row r="975" spans="1:4" ht="31.5" x14ac:dyDescent="0.25">
      <c r="A975" s="48">
        <v>992003</v>
      </c>
      <c r="B975" s="49" t="s">
        <v>468</v>
      </c>
      <c r="C975" s="45"/>
      <c r="D975" s="45"/>
    </row>
    <row r="976" spans="1:4" ht="31.5" x14ac:dyDescent="0.25">
      <c r="A976" s="48">
        <v>992004</v>
      </c>
      <c r="B976" s="49" t="s">
        <v>469</v>
      </c>
      <c r="C976" s="45"/>
      <c r="D976" s="45"/>
    </row>
    <row r="977" spans="1:4" ht="31.5" x14ac:dyDescent="0.25">
      <c r="A977" s="48">
        <v>992005</v>
      </c>
      <c r="B977" s="49" t="s">
        <v>470</v>
      </c>
      <c r="C977" s="45"/>
      <c r="D977" s="45"/>
    </row>
    <row r="978" spans="1:4" ht="31.5" x14ac:dyDescent="0.25">
      <c r="A978" s="48">
        <v>992006</v>
      </c>
      <c r="B978" s="49" t="s">
        <v>471</v>
      </c>
      <c r="C978" s="45"/>
      <c r="D978" s="45"/>
    </row>
    <row r="979" spans="1:4" ht="31.5" x14ac:dyDescent="0.25">
      <c r="A979" s="48">
        <v>992007</v>
      </c>
      <c r="B979" s="49" t="s">
        <v>472</v>
      </c>
      <c r="C979" s="45"/>
      <c r="D979" s="45"/>
    </row>
    <row r="980" spans="1:4" ht="31.5" x14ac:dyDescent="0.25">
      <c r="A980" s="48">
        <v>992008</v>
      </c>
      <c r="B980" s="49" t="s">
        <v>473</v>
      </c>
      <c r="C980" s="45"/>
      <c r="D980" s="45"/>
    </row>
    <row r="981" spans="1:4" ht="31.5" x14ac:dyDescent="0.25">
      <c r="A981" s="48">
        <v>992009</v>
      </c>
      <c r="B981" s="49" t="s">
        <v>474</v>
      </c>
      <c r="C981" s="45"/>
      <c r="D981" s="45"/>
    </row>
    <row r="982" spans="1:4" ht="31.5" x14ac:dyDescent="0.25">
      <c r="A982" s="48">
        <v>992010</v>
      </c>
      <c r="B982" s="49" t="s">
        <v>475</v>
      </c>
      <c r="C982" s="45"/>
      <c r="D982" s="45"/>
    </row>
    <row r="983" spans="1:4" ht="31.5" x14ac:dyDescent="0.25">
      <c r="A983" s="48">
        <v>992011</v>
      </c>
      <c r="B983" s="49" t="s">
        <v>476</v>
      </c>
      <c r="C983" s="45"/>
      <c r="D983" s="45"/>
    </row>
    <row r="984" spans="1:4" ht="31.5" x14ac:dyDescent="0.25">
      <c r="A984" s="48">
        <v>992012</v>
      </c>
      <c r="B984" s="49" t="s">
        <v>477</v>
      </c>
      <c r="C984" s="45"/>
      <c r="D984" s="45"/>
    </row>
    <row r="985" spans="1:4" ht="42" x14ac:dyDescent="0.25">
      <c r="A985" s="79">
        <v>992013</v>
      </c>
      <c r="B985" s="80" t="s">
        <v>932</v>
      </c>
      <c r="C985" s="45"/>
      <c r="D985" s="45"/>
    </row>
    <row r="986" spans="1:4" ht="31.5" x14ac:dyDescent="0.25">
      <c r="A986" s="48">
        <v>992014</v>
      </c>
      <c r="B986" s="49" t="s">
        <v>478</v>
      </c>
      <c r="C986" s="45"/>
      <c r="D986" s="45"/>
    </row>
    <row r="987" spans="1:4" ht="31.5" x14ac:dyDescent="0.25">
      <c r="A987" s="48">
        <v>992015</v>
      </c>
      <c r="B987" s="49" t="s">
        <v>479</v>
      </c>
      <c r="C987" s="45"/>
      <c r="D987" s="45"/>
    </row>
    <row r="988" spans="1:4" ht="31.5" x14ac:dyDescent="0.25">
      <c r="A988" s="48">
        <v>992016</v>
      </c>
      <c r="B988" s="49" t="s">
        <v>480</v>
      </c>
      <c r="C988" s="45"/>
      <c r="D988" s="45"/>
    </row>
    <row r="989" spans="1:4" ht="31.5" x14ac:dyDescent="0.25">
      <c r="A989" s="48">
        <v>992017</v>
      </c>
      <c r="B989" s="49" t="s">
        <v>481</v>
      </c>
      <c r="C989" s="45"/>
      <c r="D989" s="45"/>
    </row>
    <row r="990" spans="1:4" ht="31.5" x14ac:dyDescent="0.25">
      <c r="A990" s="48">
        <v>992019</v>
      </c>
      <c r="B990" s="49" t="s">
        <v>482</v>
      </c>
      <c r="C990" s="45"/>
      <c r="D990" s="45"/>
    </row>
    <row r="991" spans="1:4" ht="31.5" x14ac:dyDescent="0.25">
      <c r="A991" s="48">
        <v>992020</v>
      </c>
      <c r="B991" s="49" t="s">
        <v>483</v>
      </c>
      <c r="C991" s="45"/>
      <c r="D991" s="45"/>
    </row>
    <row r="992" spans="1:4" ht="31.5" x14ac:dyDescent="0.25">
      <c r="A992" s="48">
        <v>992021</v>
      </c>
      <c r="B992" s="49" t="s">
        <v>484</v>
      </c>
      <c r="C992" s="45"/>
      <c r="D992" s="45"/>
    </row>
    <row r="993" spans="1:4" ht="31.5" x14ac:dyDescent="0.25">
      <c r="A993" s="48">
        <v>992022</v>
      </c>
      <c r="B993" s="49" t="s">
        <v>485</v>
      </c>
      <c r="C993" s="45"/>
      <c r="D993" s="45"/>
    </row>
    <row r="994" spans="1:4" ht="42" x14ac:dyDescent="0.25">
      <c r="A994" s="48">
        <v>992023</v>
      </c>
      <c r="B994" s="49" t="s">
        <v>486</v>
      </c>
      <c r="C994" s="45"/>
      <c r="D994" s="45"/>
    </row>
    <row r="995" spans="1:4" x14ac:dyDescent="0.25">
      <c r="A995" s="48">
        <v>992025</v>
      </c>
      <c r="B995" s="49" t="s">
        <v>487</v>
      </c>
      <c r="C995" s="45"/>
      <c r="D995" s="45"/>
    </row>
    <row r="996" spans="1:4" ht="42" x14ac:dyDescent="0.25">
      <c r="A996" s="79">
        <v>992101</v>
      </c>
      <c r="B996" s="80" t="s">
        <v>933</v>
      </c>
      <c r="C996" s="45"/>
      <c r="D996" s="45"/>
    </row>
    <row r="997" spans="1:4" ht="31.5" x14ac:dyDescent="0.25">
      <c r="A997" s="48">
        <v>992102</v>
      </c>
      <c r="B997" s="49" t="s">
        <v>488</v>
      </c>
      <c r="C997" s="45"/>
      <c r="D997" s="45"/>
    </row>
    <row r="998" spans="1:4" ht="31.5" x14ac:dyDescent="0.25">
      <c r="A998" s="48">
        <v>992201</v>
      </c>
      <c r="B998" s="49" t="s">
        <v>489</v>
      </c>
      <c r="C998" s="45"/>
      <c r="D998" s="45"/>
    </row>
    <row r="999" spans="1:4" ht="42" x14ac:dyDescent="0.25">
      <c r="A999" s="79">
        <v>992202</v>
      </c>
      <c r="B999" s="80" t="s">
        <v>934</v>
      </c>
      <c r="C999" s="45"/>
      <c r="D999" s="45"/>
    </row>
    <row r="1000" spans="1:4" ht="31.5" x14ac:dyDescent="0.25">
      <c r="A1000" s="79">
        <v>992203</v>
      </c>
      <c r="B1000" s="80" t="s">
        <v>935</v>
      </c>
      <c r="C1000" s="45"/>
      <c r="D1000" s="45"/>
    </row>
    <row r="1001" spans="1:4" ht="31.5" x14ac:dyDescent="0.25">
      <c r="A1001" s="48">
        <v>992204</v>
      </c>
      <c r="B1001" s="49" t="s">
        <v>490</v>
      </c>
      <c r="C1001" s="45"/>
      <c r="D1001" s="45"/>
    </row>
    <row r="1002" spans="1:4" ht="31.5" x14ac:dyDescent="0.25">
      <c r="A1002" s="48">
        <v>992205</v>
      </c>
      <c r="B1002" s="49" t="s">
        <v>491</v>
      </c>
      <c r="C1002" s="45"/>
      <c r="D1002" s="45"/>
    </row>
    <row r="1003" spans="1:4" ht="31.5" x14ac:dyDescent="0.25">
      <c r="A1003" s="48">
        <v>992206</v>
      </c>
      <c r="B1003" s="49" t="s">
        <v>492</v>
      </c>
      <c r="C1003" s="45"/>
      <c r="D1003" s="45"/>
    </row>
    <row r="1004" spans="1:4" ht="31.5" x14ac:dyDescent="0.25">
      <c r="A1004" s="48">
        <v>992207</v>
      </c>
      <c r="B1004" s="49" t="s">
        <v>493</v>
      </c>
      <c r="C1004" s="45"/>
      <c r="D1004" s="45"/>
    </row>
    <row r="1005" spans="1:4" ht="42" x14ac:dyDescent="0.25">
      <c r="A1005" s="79">
        <v>992208</v>
      </c>
      <c r="B1005" s="80" t="s">
        <v>936</v>
      </c>
      <c r="C1005" s="45"/>
      <c r="D1005" s="45"/>
    </row>
    <row r="1006" spans="1:4" ht="42" x14ac:dyDescent="0.25">
      <c r="A1006" s="79">
        <v>992209</v>
      </c>
      <c r="B1006" s="80" t="s">
        <v>937</v>
      </c>
      <c r="C1006" s="45"/>
      <c r="D1006" s="45"/>
    </row>
    <row r="1007" spans="1:4" ht="31.5" x14ac:dyDescent="0.25">
      <c r="A1007" s="48">
        <v>992210</v>
      </c>
      <c r="B1007" s="49" t="s">
        <v>494</v>
      </c>
      <c r="C1007" s="45"/>
      <c r="D1007" s="45"/>
    </row>
    <row r="1008" spans="1:4" ht="42" x14ac:dyDescent="0.25">
      <c r="A1008" s="79">
        <v>992211</v>
      </c>
      <c r="B1008" s="80" t="s">
        <v>938</v>
      </c>
      <c r="C1008" s="45"/>
      <c r="D1008" s="45"/>
    </row>
    <row r="1009" spans="1:4" ht="31.5" x14ac:dyDescent="0.25">
      <c r="A1009" s="48">
        <v>992213</v>
      </c>
      <c r="B1009" s="49" t="s">
        <v>495</v>
      </c>
      <c r="C1009" s="45"/>
      <c r="D1009" s="45"/>
    </row>
    <row r="1010" spans="1:4" x14ac:dyDescent="0.25">
      <c r="A1010" s="48">
        <v>992500</v>
      </c>
      <c r="B1010" s="49" t="s">
        <v>496</v>
      </c>
      <c r="C1010" s="45"/>
      <c r="D1010" s="45"/>
    </row>
    <row r="1011" spans="1:4" ht="42" x14ac:dyDescent="0.25">
      <c r="A1011" s="48">
        <v>992701</v>
      </c>
      <c r="B1011" s="49" t="s">
        <v>497</v>
      </c>
      <c r="C1011" s="45"/>
      <c r="D1011" s="45"/>
    </row>
    <row r="1012" spans="1:4" ht="42" x14ac:dyDescent="0.25">
      <c r="A1012" s="48">
        <v>992704</v>
      </c>
      <c r="B1012" s="49" t="s">
        <v>498</v>
      </c>
      <c r="C1012" s="45"/>
      <c r="D1012" s="45"/>
    </row>
    <row r="1013" spans="1:4" ht="42" x14ac:dyDescent="0.25">
      <c r="A1013" s="48">
        <v>992707</v>
      </c>
      <c r="B1013" s="49" t="s">
        <v>499</v>
      </c>
      <c r="C1013" s="45"/>
      <c r="D1013" s="45"/>
    </row>
    <row r="1014" spans="1:4" ht="31.5" x14ac:dyDescent="0.25">
      <c r="A1014" s="48">
        <v>993001</v>
      </c>
      <c r="B1014" s="49" t="s">
        <v>500</v>
      </c>
      <c r="C1014" s="45"/>
      <c r="D1014" s="45"/>
    </row>
    <row r="1015" spans="1:4" ht="31.5" x14ac:dyDescent="0.25">
      <c r="A1015" s="48">
        <v>993002</v>
      </c>
      <c r="B1015" s="49" t="s">
        <v>501</v>
      </c>
      <c r="C1015" s="45"/>
      <c r="D1015" s="45"/>
    </row>
    <row r="1016" spans="1:4" ht="31.5" x14ac:dyDescent="0.25">
      <c r="A1016" s="48">
        <v>993003</v>
      </c>
      <c r="B1016" s="49" t="s">
        <v>502</v>
      </c>
      <c r="C1016" s="45"/>
      <c r="D1016" s="45"/>
    </row>
    <row r="1017" spans="1:4" ht="31.5" x14ac:dyDescent="0.25">
      <c r="A1017" s="79">
        <v>993004</v>
      </c>
      <c r="B1017" s="80" t="s">
        <v>939</v>
      </c>
      <c r="C1017" s="45"/>
      <c r="D1017" s="45"/>
    </row>
    <row r="1018" spans="1:4" ht="31.5" x14ac:dyDescent="0.25">
      <c r="A1018" s="79">
        <v>993005</v>
      </c>
      <c r="B1018" s="80" t="s">
        <v>940</v>
      </c>
      <c r="C1018" s="45"/>
      <c r="D1018" s="45"/>
    </row>
    <row r="1019" spans="1:4" ht="31.5" x14ac:dyDescent="0.25">
      <c r="A1019" s="79">
        <v>993006</v>
      </c>
      <c r="B1019" s="80" t="s">
        <v>941</v>
      </c>
      <c r="C1019" s="45"/>
      <c r="D1019" s="45"/>
    </row>
    <row r="1020" spans="1:4" ht="31.5" x14ac:dyDescent="0.25">
      <c r="A1020" s="79">
        <v>993007</v>
      </c>
      <c r="B1020" s="80" t="s">
        <v>942</v>
      </c>
      <c r="C1020" s="45"/>
      <c r="D1020" s="45"/>
    </row>
    <row r="1021" spans="1:4" ht="31.5" x14ac:dyDescent="0.25">
      <c r="A1021" s="79">
        <v>993008</v>
      </c>
      <c r="B1021" s="80" t="s">
        <v>943</v>
      </c>
      <c r="C1021" s="45"/>
      <c r="D1021" s="45"/>
    </row>
    <row r="1022" spans="1:4" ht="31.5" x14ac:dyDescent="0.25">
      <c r="A1022" s="79">
        <v>993009</v>
      </c>
      <c r="B1022" s="80" t="s">
        <v>944</v>
      </c>
      <c r="C1022" s="45"/>
      <c r="D1022" s="45"/>
    </row>
    <row r="1023" spans="1:4" ht="31.5" x14ac:dyDescent="0.25">
      <c r="A1023" s="48">
        <v>993010</v>
      </c>
      <c r="B1023" s="49" t="s">
        <v>503</v>
      </c>
      <c r="C1023" s="45"/>
      <c r="D1023" s="45"/>
    </row>
    <row r="1024" spans="1:4" ht="31.5" x14ac:dyDescent="0.25">
      <c r="A1024" s="48">
        <v>993011</v>
      </c>
      <c r="B1024" s="49" t="s">
        <v>504</v>
      </c>
      <c r="C1024" s="45"/>
      <c r="D1024" s="45"/>
    </row>
    <row r="1025" spans="1:4" ht="31.5" x14ac:dyDescent="0.25">
      <c r="A1025" s="79">
        <v>993012</v>
      </c>
      <c r="B1025" s="80" t="s">
        <v>945</v>
      </c>
      <c r="C1025" s="45"/>
      <c r="D1025" s="45"/>
    </row>
    <row r="1026" spans="1:4" ht="31.5" x14ac:dyDescent="0.25">
      <c r="A1026" s="79">
        <v>993013</v>
      </c>
      <c r="B1026" s="80" t="s">
        <v>946</v>
      </c>
      <c r="C1026" s="45"/>
      <c r="D1026" s="45"/>
    </row>
    <row r="1027" spans="1:4" ht="31.5" x14ac:dyDescent="0.25">
      <c r="A1027" s="79">
        <v>993014</v>
      </c>
      <c r="B1027" s="80" t="s">
        <v>947</v>
      </c>
      <c r="C1027" s="45"/>
      <c r="D1027" s="45"/>
    </row>
    <row r="1028" spans="1:4" ht="31.5" x14ac:dyDescent="0.25">
      <c r="A1028" s="79">
        <v>993015</v>
      </c>
      <c r="B1028" s="80" t="s">
        <v>948</v>
      </c>
      <c r="C1028" s="45"/>
      <c r="D1028" s="45"/>
    </row>
    <row r="1029" spans="1:4" ht="31.5" x14ac:dyDescent="0.25">
      <c r="A1029" s="79">
        <v>993016</v>
      </c>
      <c r="B1029" s="80" t="s">
        <v>1160</v>
      </c>
      <c r="C1029" s="45"/>
      <c r="D1029" s="45"/>
    </row>
    <row r="1030" spans="1:4" ht="31.5" x14ac:dyDescent="0.25">
      <c r="A1030" s="79">
        <v>993017</v>
      </c>
      <c r="B1030" s="80" t="s">
        <v>949</v>
      </c>
      <c r="C1030" s="45"/>
      <c r="D1030" s="45"/>
    </row>
    <row r="1031" spans="1:4" ht="31.5" x14ac:dyDescent="0.25">
      <c r="A1031" s="79">
        <v>993018</v>
      </c>
      <c r="B1031" s="80" t="s">
        <v>950</v>
      </c>
      <c r="C1031" s="45"/>
      <c r="D1031" s="45"/>
    </row>
    <row r="1032" spans="1:4" ht="31.5" x14ac:dyDescent="0.25">
      <c r="A1032" s="79">
        <v>993019</v>
      </c>
      <c r="B1032" s="80" t="s">
        <v>951</v>
      </c>
      <c r="C1032" s="45"/>
      <c r="D1032" s="45"/>
    </row>
    <row r="1033" spans="1:4" ht="31.5" x14ac:dyDescent="0.25">
      <c r="A1033" s="79">
        <v>993020</v>
      </c>
      <c r="B1033" s="80" t="s">
        <v>952</v>
      </c>
      <c r="C1033" s="45"/>
      <c r="D1033" s="45"/>
    </row>
    <row r="1034" spans="1:4" ht="31.5" x14ac:dyDescent="0.25">
      <c r="A1034" s="48">
        <v>993021</v>
      </c>
      <c r="B1034" s="49" t="s">
        <v>505</v>
      </c>
      <c r="C1034" s="45"/>
      <c r="D1034" s="45"/>
    </row>
    <row r="1035" spans="1:4" ht="31.5" x14ac:dyDescent="0.25">
      <c r="A1035" s="79">
        <v>993022</v>
      </c>
      <c r="B1035" s="80" t="s">
        <v>953</v>
      </c>
      <c r="C1035" s="45"/>
      <c r="D1035" s="45"/>
    </row>
    <row r="1036" spans="1:4" ht="31.5" x14ac:dyDescent="0.25">
      <c r="A1036" s="48">
        <v>993201</v>
      </c>
      <c r="B1036" s="49" t="s">
        <v>506</v>
      </c>
      <c r="C1036" s="45"/>
      <c r="D1036" s="45"/>
    </row>
    <row r="1037" spans="1:4" ht="31.5" x14ac:dyDescent="0.25">
      <c r="A1037" s="48">
        <v>993202</v>
      </c>
      <c r="B1037" s="49" t="s">
        <v>507</v>
      </c>
      <c r="C1037" s="45"/>
      <c r="D1037" s="45"/>
    </row>
    <row r="1038" spans="1:4" ht="31.5" x14ac:dyDescent="0.25">
      <c r="A1038" s="48">
        <v>993203</v>
      </c>
      <c r="B1038" s="49" t="s">
        <v>508</v>
      </c>
      <c r="C1038" s="45"/>
      <c r="D1038" s="45"/>
    </row>
    <row r="1039" spans="1:4" ht="31.5" x14ac:dyDescent="0.25">
      <c r="A1039" s="48">
        <v>993205</v>
      </c>
      <c r="B1039" s="49" t="s">
        <v>509</v>
      </c>
      <c r="C1039" s="45"/>
      <c r="D1039" s="45"/>
    </row>
    <row r="1040" spans="1:4" ht="31.5" x14ac:dyDescent="0.25">
      <c r="A1040" s="48">
        <v>993206</v>
      </c>
      <c r="B1040" s="49" t="s">
        <v>510</v>
      </c>
      <c r="C1040" s="45"/>
      <c r="D1040" s="45"/>
    </row>
    <row r="1041" spans="1:4" ht="31.5" x14ac:dyDescent="0.25">
      <c r="A1041" s="48">
        <v>993207</v>
      </c>
      <c r="B1041" s="49" t="s">
        <v>511</v>
      </c>
      <c r="C1041" s="45"/>
      <c r="D1041" s="45"/>
    </row>
    <row r="1042" spans="1:4" x14ac:dyDescent="0.25">
      <c r="A1042" s="48">
        <v>993500</v>
      </c>
      <c r="B1042" s="49" t="s">
        <v>65</v>
      </c>
      <c r="C1042" s="45"/>
      <c r="D1042" s="45"/>
    </row>
    <row r="1043" spans="1:4" ht="42" x14ac:dyDescent="0.25">
      <c r="A1043" s="48">
        <v>993701</v>
      </c>
      <c r="B1043" s="49" t="s">
        <v>512</v>
      </c>
      <c r="C1043" s="45"/>
      <c r="D1043" s="45"/>
    </row>
    <row r="1044" spans="1:4" ht="42" x14ac:dyDescent="0.25">
      <c r="A1044" s="48">
        <v>993702</v>
      </c>
      <c r="B1044" s="49" t="s">
        <v>513</v>
      </c>
      <c r="C1044" s="45"/>
      <c r="D1044" s="45"/>
    </row>
    <row r="1045" spans="1:4" ht="21" x14ac:dyDescent="0.25">
      <c r="A1045" s="79">
        <v>994001</v>
      </c>
      <c r="B1045" s="80" t="s">
        <v>954</v>
      </c>
      <c r="C1045" s="45"/>
      <c r="D1045" s="45"/>
    </row>
    <row r="1046" spans="1:4" ht="21" x14ac:dyDescent="0.25">
      <c r="A1046" s="79">
        <v>994002</v>
      </c>
      <c r="B1046" s="80" t="s">
        <v>955</v>
      </c>
      <c r="C1046" s="45"/>
      <c r="D1046" s="45"/>
    </row>
    <row r="1047" spans="1:4" ht="21" x14ac:dyDescent="0.25">
      <c r="A1047" s="79">
        <v>994003</v>
      </c>
      <c r="B1047" s="80" t="s">
        <v>956</v>
      </c>
      <c r="C1047" s="45"/>
      <c r="D1047" s="45"/>
    </row>
    <row r="1048" spans="1:4" ht="21" x14ac:dyDescent="0.25">
      <c r="A1048" s="79">
        <v>994004</v>
      </c>
      <c r="B1048" s="80" t="s">
        <v>957</v>
      </c>
      <c r="C1048" s="45"/>
      <c r="D1048" s="45"/>
    </row>
    <row r="1049" spans="1:4" ht="21" x14ac:dyDescent="0.25">
      <c r="A1049" s="79">
        <v>994005</v>
      </c>
      <c r="B1049" s="80" t="s">
        <v>958</v>
      </c>
      <c r="C1049" s="45"/>
      <c r="D1049" s="45"/>
    </row>
    <row r="1050" spans="1:4" ht="21" x14ac:dyDescent="0.25">
      <c r="A1050" s="79">
        <v>994006</v>
      </c>
      <c r="B1050" s="80" t="s">
        <v>959</v>
      </c>
      <c r="C1050" s="45"/>
      <c r="D1050" s="45"/>
    </row>
    <row r="1051" spans="1:4" ht="21" x14ac:dyDescent="0.25">
      <c r="A1051" s="79">
        <v>994007</v>
      </c>
      <c r="B1051" s="80" t="s">
        <v>960</v>
      </c>
      <c r="C1051" s="45"/>
      <c r="D1051" s="45"/>
    </row>
    <row r="1052" spans="1:4" ht="21" x14ac:dyDescent="0.25">
      <c r="A1052" s="79">
        <v>994008</v>
      </c>
      <c r="B1052" s="80" t="s">
        <v>961</v>
      </c>
      <c r="C1052" s="45"/>
      <c r="D1052" s="45"/>
    </row>
    <row r="1053" spans="1:4" ht="21" x14ac:dyDescent="0.25">
      <c r="A1053" s="79">
        <v>994009</v>
      </c>
      <c r="B1053" s="80" t="s">
        <v>962</v>
      </c>
      <c r="C1053" s="45"/>
      <c r="D1053" s="45"/>
    </row>
    <row r="1054" spans="1:4" ht="21" x14ac:dyDescent="0.25">
      <c r="A1054" s="79">
        <v>994010</v>
      </c>
      <c r="B1054" s="80" t="s">
        <v>963</v>
      </c>
      <c r="C1054" s="45"/>
      <c r="D1054" s="45"/>
    </row>
    <row r="1055" spans="1:4" ht="21" x14ac:dyDescent="0.25">
      <c r="A1055" s="79">
        <v>994011</v>
      </c>
      <c r="B1055" s="80" t="s">
        <v>964</v>
      </c>
      <c r="C1055" s="45"/>
      <c r="D1055" s="45"/>
    </row>
    <row r="1056" spans="1:4" ht="21" x14ac:dyDescent="0.25">
      <c r="A1056" s="79">
        <v>994012</v>
      </c>
      <c r="B1056" s="80" t="s">
        <v>965</v>
      </c>
      <c r="C1056" s="45"/>
      <c r="D1056" s="45"/>
    </row>
    <row r="1057" spans="1:4" ht="21" x14ac:dyDescent="0.25">
      <c r="A1057" s="79">
        <v>994013</v>
      </c>
      <c r="B1057" s="80" t="s">
        <v>966</v>
      </c>
      <c r="C1057" s="45"/>
      <c r="D1057" s="45"/>
    </row>
    <row r="1058" spans="1:4" ht="21" x14ac:dyDescent="0.25">
      <c r="A1058" s="79">
        <v>994014</v>
      </c>
      <c r="B1058" s="80" t="s">
        <v>967</v>
      </c>
      <c r="C1058" s="45"/>
      <c r="D1058" s="45"/>
    </row>
    <row r="1059" spans="1:4" ht="21" x14ac:dyDescent="0.25">
      <c r="A1059" s="79">
        <v>994201</v>
      </c>
      <c r="B1059" s="80" t="s">
        <v>968</v>
      </c>
      <c r="C1059" s="45"/>
      <c r="D1059" s="45"/>
    </row>
    <row r="1060" spans="1:4" ht="21" x14ac:dyDescent="0.25">
      <c r="A1060" s="79">
        <v>994202</v>
      </c>
      <c r="B1060" s="80" t="s">
        <v>969</v>
      </c>
      <c r="C1060" s="45"/>
      <c r="D1060" s="45"/>
    </row>
    <row r="1061" spans="1:4" ht="21" x14ac:dyDescent="0.25">
      <c r="A1061" s="79">
        <v>994203</v>
      </c>
      <c r="B1061" s="80" t="s">
        <v>970</v>
      </c>
      <c r="C1061" s="45"/>
      <c r="D1061" s="45"/>
    </row>
    <row r="1062" spans="1:4" ht="21" x14ac:dyDescent="0.25">
      <c r="A1062" s="79">
        <v>994204</v>
      </c>
      <c r="B1062" s="80" t="s">
        <v>971</v>
      </c>
      <c r="C1062" s="45"/>
      <c r="D1062" s="45"/>
    </row>
    <row r="1063" spans="1:4" ht="21" x14ac:dyDescent="0.25">
      <c r="A1063" s="79">
        <v>994205</v>
      </c>
      <c r="B1063" s="80" t="s">
        <v>972</v>
      </c>
      <c r="C1063" s="45"/>
      <c r="D1063" s="45"/>
    </row>
    <row r="1064" spans="1:4" ht="21" x14ac:dyDescent="0.25">
      <c r="A1064" s="79">
        <v>994207</v>
      </c>
      <c r="B1064" s="80" t="s">
        <v>973</v>
      </c>
      <c r="C1064" s="45"/>
      <c r="D1064" s="45"/>
    </row>
    <row r="1065" spans="1:4" ht="21" x14ac:dyDescent="0.25">
      <c r="A1065" s="79">
        <v>994208</v>
      </c>
      <c r="B1065" s="80" t="s">
        <v>974</v>
      </c>
      <c r="C1065" s="45"/>
      <c r="D1065" s="45"/>
    </row>
    <row r="1066" spans="1:4" ht="21" x14ac:dyDescent="0.25">
      <c r="A1066" s="79">
        <v>994209</v>
      </c>
      <c r="B1066" s="80" t="s">
        <v>975</v>
      </c>
      <c r="C1066" s="45"/>
      <c r="D1066" s="45"/>
    </row>
    <row r="1067" spans="1:4" ht="21" x14ac:dyDescent="0.25">
      <c r="A1067" s="79">
        <v>994211</v>
      </c>
      <c r="B1067" s="80" t="s">
        <v>976</v>
      </c>
      <c r="C1067" s="45"/>
      <c r="D1067" s="45"/>
    </row>
    <row r="1068" spans="1:4" ht="21" x14ac:dyDescent="0.25">
      <c r="A1068" s="79">
        <v>994212</v>
      </c>
      <c r="B1068" s="80" t="s">
        <v>977</v>
      </c>
      <c r="C1068" s="45"/>
      <c r="D1068" s="45"/>
    </row>
    <row r="1069" spans="1:4" ht="21" x14ac:dyDescent="0.25">
      <c r="A1069" s="79">
        <v>994213</v>
      </c>
      <c r="B1069" s="80" t="s">
        <v>978</v>
      </c>
      <c r="C1069" s="45"/>
      <c r="D1069" s="45"/>
    </row>
    <row r="1070" spans="1:4" ht="21" x14ac:dyDescent="0.25">
      <c r="A1070" s="79">
        <v>994214</v>
      </c>
      <c r="B1070" s="80" t="s">
        <v>979</v>
      </c>
      <c r="C1070" s="45"/>
      <c r="D1070" s="45"/>
    </row>
    <row r="1071" spans="1:4" ht="42" x14ac:dyDescent="0.25">
      <c r="A1071" s="48">
        <v>994215</v>
      </c>
      <c r="B1071" s="49" t="s">
        <v>514</v>
      </c>
      <c r="C1071" s="45"/>
      <c r="D1071" s="45"/>
    </row>
    <row r="1072" spans="1:4" x14ac:dyDescent="0.25">
      <c r="A1072" s="48">
        <v>994500</v>
      </c>
      <c r="B1072" s="49" t="s">
        <v>515</v>
      </c>
      <c r="C1072" s="45"/>
      <c r="D1072" s="45"/>
    </row>
    <row r="1073" spans="1:4" ht="21" x14ac:dyDescent="0.25">
      <c r="A1073" s="79">
        <v>995001</v>
      </c>
      <c r="B1073" s="80" t="s">
        <v>980</v>
      </c>
      <c r="C1073" s="45"/>
      <c r="D1073" s="45"/>
    </row>
    <row r="1074" spans="1:4" ht="31.5" x14ac:dyDescent="0.25">
      <c r="A1074" s="79">
        <v>995002</v>
      </c>
      <c r="B1074" s="80" t="s">
        <v>981</v>
      </c>
      <c r="C1074" s="45"/>
      <c r="D1074" s="45"/>
    </row>
    <row r="1075" spans="1:4" ht="21" x14ac:dyDescent="0.25">
      <c r="A1075" s="79">
        <v>995003</v>
      </c>
      <c r="B1075" s="80" t="s">
        <v>982</v>
      </c>
      <c r="C1075" s="45"/>
      <c r="D1075" s="45"/>
    </row>
    <row r="1076" spans="1:4" ht="21" x14ac:dyDescent="0.25">
      <c r="A1076" s="79">
        <v>995004</v>
      </c>
      <c r="B1076" s="80" t="s">
        <v>983</v>
      </c>
      <c r="C1076" s="45"/>
      <c r="D1076" s="45"/>
    </row>
    <row r="1077" spans="1:4" ht="21" x14ac:dyDescent="0.25">
      <c r="A1077" s="79">
        <v>995005</v>
      </c>
      <c r="B1077" s="80" t="s">
        <v>984</v>
      </c>
      <c r="C1077" s="45"/>
      <c r="D1077" s="45"/>
    </row>
    <row r="1078" spans="1:4" ht="21" x14ac:dyDescent="0.25">
      <c r="A1078" s="79">
        <v>995006</v>
      </c>
      <c r="B1078" s="80" t="s">
        <v>985</v>
      </c>
      <c r="C1078" s="45"/>
      <c r="D1078" s="45"/>
    </row>
    <row r="1079" spans="1:4" ht="21" x14ac:dyDescent="0.25">
      <c r="A1079" s="79">
        <v>995007</v>
      </c>
      <c r="B1079" s="80" t="s">
        <v>986</v>
      </c>
      <c r="C1079" s="45"/>
      <c r="D1079" s="45"/>
    </row>
    <row r="1080" spans="1:4" ht="21" x14ac:dyDescent="0.25">
      <c r="A1080" s="79">
        <v>995008</v>
      </c>
      <c r="B1080" s="80" t="s">
        <v>987</v>
      </c>
      <c r="C1080" s="45"/>
      <c r="D1080" s="45"/>
    </row>
    <row r="1081" spans="1:4" ht="21" x14ac:dyDescent="0.25">
      <c r="A1081" s="79">
        <v>995009</v>
      </c>
      <c r="B1081" s="80" t="s">
        <v>988</v>
      </c>
      <c r="C1081" s="45"/>
      <c r="D1081" s="45"/>
    </row>
    <row r="1082" spans="1:4" ht="21" x14ac:dyDescent="0.25">
      <c r="A1082" s="79">
        <v>995010</v>
      </c>
      <c r="B1082" s="80" t="s">
        <v>989</v>
      </c>
      <c r="C1082" s="45"/>
      <c r="D1082" s="45"/>
    </row>
    <row r="1083" spans="1:4" ht="21" x14ac:dyDescent="0.25">
      <c r="A1083" s="79">
        <v>995011</v>
      </c>
      <c r="B1083" s="80" t="s">
        <v>990</v>
      </c>
      <c r="C1083" s="45"/>
      <c r="D1083" s="45"/>
    </row>
    <row r="1084" spans="1:4" ht="21" x14ac:dyDescent="0.25">
      <c r="A1084" s="79">
        <v>995012</v>
      </c>
      <c r="B1084" s="80" t="s">
        <v>991</v>
      </c>
      <c r="C1084" s="45"/>
      <c r="D1084" s="45"/>
    </row>
    <row r="1085" spans="1:4" ht="21" x14ac:dyDescent="0.25">
      <c r="A1085" s="79">
        <v>995013</v>
      </c>
      <c r="B1085" s="80" t="s">
        <v>992</v>
      </c>
      <c r="C1085" s="45"/>
      <c r="D1085" s="45"/>
    </row>
    <row r="1086" spans="1:4" ht="21" x14ac:dyDescent="0.25">
      <c r="A1086" s="79">
        <v>995201</v>
      </c>
      <c r="B1086" s="80" t="s">
        <v>993</v>
      </c>
      <c r="C1086" s="45"/>
      <c r="D1086" s="45"/>
    </row>
    <row r="1087" spans="1:4" ht="21" x14ac:dyDescent="0.25">
      <c r="A1087" s="79">
        <v>995203</v>
      </c>
      <c r="B1087" s="80" t="s">
        <v>994</v>
      </c>
      <c r="C1087" s="45"/>
      <c r="D1087" s="45"/>
    </row>
    <row r="1088" spans="1:4" ht="21" x14ac:dyDescent="0.25">
      <c r="A1088" s="79">
        <v>995204</v>
      </c>
      <c r="B1088" s="80" t="s">
        <v>995</v>
      </c>
      <c r="C1088" s="45"/>
      <c r="D1088" s="45"/>
    </row>
    <row r="1089" spans="1:4" ht="21" x14ac:dyDescent="0.25">
      <c r="A1089" s="79">
        <v>995205</v>
      </c>
      <c r="B1089" s="80" t="s">
        <v>996</v>
      </c>
      <c r="C1089" s="45"/>
      <c r="D1089" s="45"/>
    </row>
    <row r="1090" spans="1:4" ht="21" x14ac:dyDescent="0.25">
      <c r="A1090" s="79">
        <v>995206</v>
      </c>
      <c r="B1090" s="80" t="s">
        <v>997</v>
      </c>
      <c r="C1090" s="45"/>
      <c r="D1090" s="45"/>
    </row>
    <row r="1091" spans="1:4" ht="21" x14ac:dyDescent="0.25">
      <c r="A1091" s="79">
        <v>995207</v>
      </c>
      <c r="B1091" s="80" t="s">
        <v>998</v>
      </c>
      <c r="C1091" s="45"/>
      <c r="D1091" s="45"/>
    </row>
    <row r="1092" spans="1:4" ht="21" x14ac:dyDescent="0.25">
      <c r="A1092" s="79">
        <v>995208</v>
      </c>
      <c r="B1092" s="80" t="s">
        <v>999</v>
      </c>
      <c r="C1092" s="45"/>
      <c r="D1092" s="45"/>
    </row>
    <row r="1093" spans="1:4" x14ac:dyDescent="0.25">
      <c r="A1093" s="48">
        <v>995500</v>
      </c>
      <c r="B1093" s="49" t="s">
        <v>65</v>
      </c>
      <c r="C1093" s="45"/>
      <c r="D1093" s="45"/>
    </row>
    <row r="1094" spans="1:4" ht="21" x14ac:dyDescent="0.25">
      <c r="A1094" s="48">
        <v>996001</v>
      </c>
      <c r="B1094" s="49" t="s">
        <v>516</v>
      </c>
      <c r="C1094" s="45"/>
      <c r="D1094" s="45"/>
    </row>
    <row r="1095" spans="1:4" ht="21" x14ac:dyDescent="0.25">
      <c r="A1095" s="48">
        <v>996002</v>
      </c>
      <c r="B1095" s="49" t="s">
        <v>517</v>
      </c>
      <c r="C1095" s="45"/>
      <c r="D1095" s="45"/>
    </row>
    <row r="1096" spans="1:4" ht="21" x14ac:dyDescent="0.25">
      <c r="A1096" s="48">
        <v>996003</v>
      </c>
      <c r="B1096" s="49" t="s">
        <v>518</v>
      </c>
      <c r="C1096" s="45"/>
      <c r="D1096" s="45"/>
    </row>
    <row r="1097" spans="1:4" ht="21" x14ac:dyDescent="0.25">
      <c r="A1097" s="48">
        <v>996004</v>
      </c>
      <c r="B1097" s="49" t="s">
        <v>519</v>
      </c>
      <c r="C1097" s="45"/>
      <c r="D1097" s="45"/>
    </row>
    <row r="1098" spans="1:4" ht="21" x14ac:dyDescent="0.25">
      <c r="A1098" s="48">
        <v>996005</v>
      </c>
      <c r="B1098" s="49" t="s">
        <v>520</v>
      </c>
      <c r="C1098" s="45"/>
      <c r="D1098" s="45"/>
    </row>
    <row r="1099" spans="1:4" ht="21" x14ac:dyDescent="0.25">
      <c r="A1099" s="48">
        <v>996006</v>
      </c>
      <c r="B1099" s="49" t="s">
        <v>1146</v>
      </c>
      <c r="C1099" s="45"/>
      <c r="D1099" s="45"/>
    </row>
    <row r="1100" spans="1:4" ht="21" x14ac:dyDescent="0.25">
      <c r="A1100" s="48">
        <v>996007</v>
      </c>
      <c r="B1100" s="49" t="s">
        <v>521</v>
      </c>
      <c r="C1100" s="45"/>
      <c r="D1100" s="45"/>
    </row>
    <row r="1101" spans="1:4" ht="21" x14ac:dyDescent="0.25">
      <c r="A1101" s="48">
        <v>996008</v>
      </c>
      <c r="B1101" s="49" t="s">
        <v>522</v>
      </c>
      <c r="C1101" s="45"/>
      <c r="D1101" s="45"/>
    </row>
    <row r="1102" spans="1:4" ht="21" x14ac:dyDescent="0.25">
      <c r="A1102" s="48">
        <v>996009</v>
      </c>
      <c r="B1102" s="49" t="s">
        <v>523</v>
      </c>
      <c r="C1102" s="45"/>
      <c r="D1102" s="45"/>
    </row>
    <row r="1103" spans="1:4" ht="21" x14ac:dyDescent="0.25">
      <c r="A1103" s="48">
        <v>996010</v>
      </c>
      <c r="B1103" s="49" t="s">
        <v>524</v>
      </c>
      <c r="C1103" s="45"/>
      <c r="D1103" s="45"/>
    </row>
    <row r="1104" spans="1:4" ht="21" x14ac:dyDescent="0.25">
      <c r="A1104" s="48">
        <v>996011</v>
      </c>
      <c r="B1104" s="49" t="s">
        <v>525</v>
      </c>
      <c r="C1104" s="45"/>
      <c r="D1104" s="45"/>
    </row>
    <row r="1105" spans="1:4" ht="21" x14ac:dyDescent="0.25">
      <c r="A1105" s="48">
        <v>996012</v>
      </c>
      <c r="B1105" s="49" t="s">
        <v>526</v>
      </c>
      <c r="C1105" s="45"/>
      <c r="D1105" s="45"/>
    </row>
    <row r="1106" spans="1:4" ht="21" x14ac:dyDescent="0.25">
      <c r="A1106" s="48">
        <v>996013</v>
      </c>
      <c r="B1106" s="49" t="s">
        <v>527</v>
      </c>
      <c r="C1106" s="45"/>
      <c r="D1106" s="45"/>
    </row>
    <row r="1107" spans="1:4" ht="21" x14ac:dyDescent="0.25">
      <c r="A1107" s="48">
        <v>996014</v>
      </c>
      <c r="B1107" s="49" t="s">
        <v>528</v>
      </c>
      <c r="C1107" s="45"/>
      <c r="D1107" s="45"/>
    </row>
    <row r="1108" spans="1:4" ht="21" x14ac:dyDescent="0.25">
      <c r="A1108" s="48">
        <v>996015</v>
      </c>
      <c r="B1108" s="49" t="s">
        <v>529</v>
      </c>
      <c r="C1108" s="45"/>
      <c r="D1108" s="45"/>
    </row>
    <row r="1109" spans="1:4" ht="21" x14ac:dyDescent="0.25">
      <c r="A1109" s="48">
        <v>996016</v>
      </c>
      <c r="B1109" s="49" t="s">
        <v>530</v>
      </c>
      <c r="C1109" s="45"/>
      <c r="D1109" s="45"/>
    </row>
    <row r="1110" spans="1:4" ht="21" x14ac:dyDescent="0.25">
      <c r="A1110" s="48">
        <v>996017</v>
      </c>
      <c r="B1110" s="49" t="s">
        <v>531</v>
      </c>
      <c r="C1110" s="45"/>
      <c r="D1110" s="45"/>
    </row>
    <row r="1111" spans="1:4" ht="21" x14ac:dyDescent="0.25">
      <c r="A1111" s="48">
        <v>996201</v>
      </c>
      <c r="B1111" s="49" t="s">
        <v>532</v>
      </c>
      <c r="C1111" s="45"/>
      <c r="D1111" s="45"/>
    </row>
    <row r="1112" spans="1:4" ht="21" x14ac:dyDescent="0.25">
      <c r="A1112" s="48">
        <v>996202</v>
      </c>
      <c r="B1112" s="49" t="s">
        <v>533</v>
      </c>
      <c r="C1112" s="45"/>
      <c r="D1112" s="45"/>
    </row>
    <row r="1113" spans="1:4" ht="21" x14ac:dyDescent="0.25">
      <c r="A1113" s="48">
        <v>996203</v>
      </c>
      <c r="B1113" s="49" t="s">
        <v>534</v>
      </c>
      <c r="C1113" s="45"/>
      <c r="D1113" s="45"/>
    </row>
    <row r="1114" spans="1:4" ht="21" x14ac:dyDescent="0.25">
      <c r="A1114" s="48">
        <v>996206</v>
      </c>
      <c r="B1114" s="49" t="s">
        <v>1048</v>
      </c>
      <c r="C1114" s="45"/>
      <c r="D1114" s="45"/>
    </row>
    <row r="1115" spans="1:4" x14ac:dyDescent="0.25">
      <c r="A1115" s="48">
        <v>996500</v>
      </c>
      <c r="B1115" s="49" t="s">
        <v>535</v>
      </c>
      <c r="C1115" s="45"/>
      <c r="D1115" s="45"/>
    </row>
    <row r="1116" spans="1:4" ht="31.5" x14ac:dyDescent="0.25">
      <c r="A1116" s="48">
        <v>997001</v>
      </c>
      <c r="B1116" s="49" t="s">
        <v>1192</v>
      </c>
      <c r="C1116" s="45"/>
      <c r="D1116" s="45"/>
    </row>
    <row r="1117" spans="1:4" ht="31.5" x14ac:dyDescent="0.25">
      <c r="A1117" s="48">
        <v>997002</v>
      </c>
      <c r="B1117" s="49" t="s">
        <v>1303</v>
      </c>
      <c r="C1117" s="45"/>
      <c r="D1117" s="45"/>
    </row>
    <row r="1118" spans="1:4" ht="31.5" x14ac:dyDescent="0.25">
      <c r="A1118" s="48">
        <v>997003</v>
      </c>
      <c r="B1118" s="49" t="s">
        <v>1304</v>
      </c>
      <c r="C1118" s="45"/>
      <c r="D1118" s="45"/>
    </row>
    <row r="1119" spans="1:4" ht="21" x14ac:dyDescent="0.25">
      <c r="A1119" s="79">
        <v>997004</v>
      </c>
      <c r="B1119" s="80" t="s">
        <v>1305</v>
      </c>
      <c r="C1119" s="45"/>
      <c r="D1119" s="45"/>
    </row>
    <row r="1120" spans="1:4" ht="31.5" x14ac:dyDescent="0.25">
      <c r="A1120" s="48">
        <v>997005</v>
      </c>
      <c r="B1120" s="49" t="s">
        <v>1306</v>
      </c>
      <c r="C1120" s="45"/>
      <c r="D1120" s="45"/>
    </row>
    <row r="1121" spans="1:4" ht="31.5" x14ac:dyDescent="0.25">
      <c r="A1121" s="48">
        <v>997006</v>
      </c>
      <c r="B1121" s="49" t="s">
        <v>1307</v>
      </c>
      <c r="C1121" s="45"/>
      <c r="D1121" s="45"/>
    </row>
    <row r="1122" spans="1:4" ht="31.5" x14ac:dyDescent="0.25">
      <c r="A1122" s="48">
        <v>997007</v>
      </c>
      <c r="B1122" s="49" t="s">
        <v>1308</v>
      </c>
      <c r="C1122" s="45"/>
      <c r="D1122" s="45"/>
    </row>
    <row r="1123" spans="1:4" ht="31.5" x14ac:dyDescent="0.25">
      <c r="A1123" s="48">
        <v>997008</v>
      </c>
      <c r="B1123" s="49" t="s">
        <v>1309</v>
      </c>
      <c r="C1123" s="45"/>
      <c r="D1123" s="45"/>
    </row>
    <row r="1124" spans="1:4" ht="31.5" x14ac:dyDescent="0.25">
      <c r="A1124" s="48">
        <v>997009</v>
      </c>
      <c r="B1124" s="49" t="s">
        <v>1310</v>
      </c>
      <c r="C1124" s="45"/>
      <c r="D1124" s="45"/>
    </row>
    <row r="1125" spans="1:4" ht="31.5" x14ac:dyDescent="0.25">
      <c r="A1125" s="48">
        <v>997010</v>
      </c>
      <c r="B1125" s="49" t="s">
        <v>1311</v>
      </c>
      <c r="C1125" s="45"/>
      <c r="D1125" s="45"/>
    </row>
    <row r="1126" spans="1:4" ht="31.5" x14ac:dyDescent="0.25">
      <c r="A1126" s="48">
        <v>997011</v>
      </c>
      <c r="B1126" s="49" t="s">
        <v>1312</v>
      </c>
      <c r="C1126" s="45"/>
      <c r="D1126" s="45"/>
    </row>
    <row r="1127" spans="1:4" ht="31.5" x14ac:dyDescent="0.25">
      <c r="A1127" s="48">
        <v>997012</v>
      </c>
      <c r="B1127" s="49" t="s">
        <v>1313</v>
      </c>
      <c r="C1127" s="45"/>
      <c r="D1127" s="45"/>
    </row>
    <row r="1128" spans="1:4" ht="31.5" x14ac:dyDescent="0.25">
      <c r="A1128" s="48">
        <v>997013</v>
      </c>
      <c r="B1128" s="49" t="s">
        <v>1362</v>
      </c>
      <c r="C1128" s="45"/>
      <c r="D1128" s="45"/>
    </row>
    <row r="1129" spans="1:4" ht="31.5" x14ac:dyDescent="0.25">
      <c r="A1129" s="48">
        <v>997014</v>
      </c>
      <c r="B1129" s="49" t="s">
        <v>1358</v>
      </c>
      <c r="C1129" s="45"/>
      <c r="D1129" s="45"/>
    </row>
    <row r="1130" spans="1:4" ht="31.5" x14ac:dyDescent="0.25">
      <c r="A1130" s="48">
        <v>997015</v>
      </c>
      <c r="B1130" s="49" t="s">
        <v>1361</v>
      </c>
      <c r="C1130" s="45"/>
      <c r="D1130" s="45"/>
    </row>
    <row r="1131" spans="1:4" ht="31.5" x14ac:dyDescent="0.25">
      <c r="A1131" s="48">
        <v>997016</v>
      </c>
      <c r="B1131" s="49" t="s">
        <v>1360</v>
      </c>
      <c r="C1131" s="45"/>
      <c r="D1131" s="45"/>
    </row>
    <row r="1132" spans="1:4" ht="31.5" x14ac:dyDescent="0.25">
      <c r="A1132" s="48">
        <v>997017</v>
      </c>
      <c r="B1132" s="49" t="s">
        <v>1314</v>
      </c>
      <c r="C1132" s="45"/>
      <c r="D1132" s="45"/>
    </row>
    <row r="1133" spans="1:4" ht="31.5" x14ac:dyDescent="0.25">
      <c r="A1133" s="48">
        <v>997018</v>
      </c>
      <c r="B1133" s="49" t="s">
        <v>1359</v>
      </c>
      <c r="C1133" s="45"/>
      <c r="D1133" s="45"/>
    </row>
    <row r="1134" spans="1:4" ht="31.5" x14ac:dyDescent="0.25">
      <c r="A1134" s="48">
        <v>997019</v>
      </c>
      <c r="B1134" s="49" t="s">
        <v>1315</v>
      </c>
      <c r="C1134" s="45"/>
      <c r="D1134" s="45"/>
    </row>
    <row r="1135" spans="1:4" ht="31.5" x14ac:dyDescent="0.25">
      <c r="A1135" s="48">
        <v>997020</v>
      </c>
      <c r="B1135" s="49" t="s">
        <v>1316</v>
      </c>
      <c r="C1135" s="45"/>
      <c r="D1135" s="45"/>
    </row>
    <row r="1136" spans="1:4" ht="31.5" x14ac:dyDescent="0.25">
      <c r="A1136" s="48">
        <v>997021</v>
      </c>
      <c r="B1136" s="49" t="s">
        <v>1317</v>
      </c>
      <c r="C1136" s="45"/>
      <c r="D1136" s="45"/>
    </row>
    <row r="1137" spans="1:4" ht="31.5" x14ac:dyDescent="0.25">
      <c r="A1137" s="48">
        <v>997022</v>
      </c>
      <c r="B1137" s="49" t="s">
        <v>1318</v>
      </c>
      <c r="C1137" s="45"/>
      <c r="D1137" s="45"/>
    </row>
    <row r="1138" spans="1:4" ht="31.5" x14ac:dyDescent="0.25">
      <c r="A1138" s="48">
        <v>997023</v>
      </c>
      <c r="B1138" s="49" t="s">
        <v>1319</v>
      </c>
      <c r="C1138" s="45"/>
      <c r="D1138" s="45"/>
    </row>
    <row r="1139" spans="1:4" ht="31.5" x14ac:dyDescent="0.25">
      <c r="A1139" s="48">
        <v>997024</v>
      </c>
      <c r="B1139" s="49" t="s">
        <v>1320</v>
      </c>
      <c r="C1139" s="45"/>
      <c r="D1139" s="45"/>
    </row>
    <row r="1140" spans="1:4" ht="31.5" x14ac:dyDescent="0.25">
      <c r="A1140" s="79">
        <v>997025</v>
      </c>
      <c r="B1140" s="80" t="s">
        <v>1321</v>
      </c>
      <c r="C1140" s="45"/>
      <c r="D1140" s="45"/>
    </row>
    <row r="1141" spans="1:4" ht="31.5" x14ac:dyDescent="0.25">
      <c r="A1141" s="48">
        <v>997026</v>
      </c>
      <c r="B1141" s="49" t="s">
        <v>1322</v>
      </c>
      <c r="C1141" s="45"/>
      <c r="D1141" s="45"/>
    </row>
    <row r="1142" spans="1:4" ht="31.5" x14ac:dyDescent="0.25">
      <c r="A1142" s="48">
        <v>997027</v>
      </c>
      <c r="B1142" s="49" t="s">
        <v>1323</v>
      </c>
      <c r="C1142" s="45"/>
      <c r="D1142" s="45"/>
    </row>
    <row r="1143" spans="1:4" ht="31.5" x14ac:dyDescent="0.25">
      <c r="A1143" s="48">
        <v>997028</v>
      </c>
      <c r="B1143" s="49" t="s">
        <v>1324</v>
      </c>
      <c r="C1143" s="45"/>
      <c r="D1143" s="45"/>
    </row>
    <row r="1144" spans="1:4" ht="31.5" x14ac:dyDescent="0.25">
      <c r="A1144" s="48">
        <v>997201</v>
      </c>
      <c r="B1144" s="49" t="s">
        <v>1325</v>
      </c>
      <c r="C1144" s="45"/>
      <c r="D1144" s="45"/>
    </row>
    <row r="1145" spans="1:4" ht="31.5" x14ac:dyDescent="0.25">
      <c r="A1145" s="48">
        <v>997202</v>
      </c>
      <c r="B1145" s="49" t="s">
        <v>1326</v>
      </c>
      <c r="C1145" s="45"/>
      <c r="D1145" s="45"/>
    </row>
    <row r="1146" spans="1:4" ht="31.5" x14ac:dyDescent="0.25">
      <c r="A1146" s="48">
        <v>997203</v>
      </c>
      <c r="B1146" s="49" t="s">
        <v>1327</v>
      </c>
      <c r="C1146" s="45"/>
      <c r="D1146" s="45"/>
    </row>
    <row r="1147" spans="1:4" ht="31.5" x14ac:dyDescent="0.25">
      <c r="A1147" s="48">
        <v>997204</v>
      </c>
      <c r="B1147" s="49" t="s">
        <v>1328</v>
      </c>
      <c r="C1147" s="45"/>
      <c r="D1147" s="45"/>
    </row>
    <row r="1148" spans="1:4" ht="31.5" x14ac:dyDescent="0.25">
      <c r="A1148" s="48">
        <v>997206</v>
      </c>
      <c r="B1148" s="49" t="s">
        <v>1329</v>
      </c>
      <c r="C1148" s="45"/>
      <c r="D1148" s="45"/>
    </row>
    <row r="1149" spans="1:4" ht="31.5" x14ac:dyDescent="0.25">
      <c r="A1149" s="48">
        <v>997207</v>
      </c>
      <c r="B1149" s="49" t="s">
        <v>1330</v>
      </c>
      <c r="C1149" s="45"/>
      <c r="D1149" s="45"/>
    </row>
    <row r="1150" spans="1:4" ht="31.5" x14ac:dyDescent="0.25">
      <c r="A1150" s="48">
        <v>997209</v>
      </c>
      <c r="B1150" s="49" t="s">
        <v>1331</v>
      </c>
      <c r="C1150" s="45"/>
      <c r="D1150" s="45"/>
    </row>
    <row r="1151" spans="1:4" ht="31.5" x14ac:dyDescent="0.25">
      <c r="A1151" s="48">
        <v>997210</v>
      </c>
      <c r="B1151" s="49" t="s">
        <v>1332</v>
      </c>
      <c r="C1151" s="45"/>
      <c r="D1151" s="45"/>
    </row>
    <row r="1152" spans="1:4" ht="31.5" x14ac:dyDescent="0.25">
      <c r="A1152" s="48">
        <v>997211</v>
      </c>
      <c r="B1152" s="49" t="s">
        <v>1333</v>
      </c>
      <c r="C1152" s="45"/>
      <c r="D1152" s="45"/>
    </row>
    <row r="1153" spans="1:4" ht="31.5" x14ac:dyDescent="0.25">
      <c r="A1153" s="48">
        <v>997214</v>
      </c>
      <c r="B1153" s="49" t="s">
        <v>1334</v>
      </c>
      <c r="C1153" s="45"/>
      <c r="D1153" s="45"/>
    </row>
    <row r="1154" spans="1:4" ht="31.5" x14ac:dyDescent="0.25">
      <c r="A1154" s="48">
        <v>997215</v>
      </c>
      <c r="B1154" s="49" t="s">
        <v>1335</v>
      </c>
      <c r="C1154" s="45"/>
      <c r="D1154" s="45"/>
    </row>
    <row r="1155" spans="1:4" ht="31.5" x14ac:dyDescent="0.25">
      <c r="A1155" s="48">
        <v>997216</v>
      </c>
      <c r="B1155" s="49" t="s">
        <v>1336</v>
      </c>
      <c r="C1155" s="45"/>
      <c r="D1155" s="45"/>
    </row>
    <row r="1156" spans="1:4" ht="31.5" x14ac:dyDescent="0.25">
      <c r="A1156" s="48">
        <v>997218</v>
      </c>
      <c r="B1156" s="49" t="s">
        <v>1337</v>
      </c>
      <c r="C1156" s="45"/>
      <c r="D1156" s="45"/>
    </row>
    <row r="1157" spans="1:4" ht="31.5" x14ac:dyDescent="0.25">
      <c r="A1157" s="48">
        <v>997219</v>
      </c>
      <c r="B1157" s="49" t="s">
        <v>1338</v>
      </c>
      <c r="C1157" s="45"/>
      <c r="D1157" s="45"/>
    </row>
    <row r="1158" spans="1:4" ht="31.5" x14ac:dyDescent="0.25">
      <c r="A1158" s="48">
        <v>997220</v>
      </c>
      <c r="B1158" s="49" t="s">
        <v>1339</v>
      </c>
      <c r="C1158" s="45"/>
      <c r="D1158" s="45"/>
    </row>
    <row r="1159" spans="1:4" ht="42" x14ac:dyDescent="0.25">
      <c r="A1159" s="79">
        <v>997221</v>
      </c>
      <c r="B1159" s="80" t="s">
        <v>1340</v>
      </c>
      <c r="C1159" s="45"/>
      <c r="D1159" s="45"/>
    </row>
    <row r="1160" spans="1:4" x14ac:dyDescent="0.25">
      <c r="A1160" s="48">
        <v>997500</v>
      </c>
      <c r="B1160" s="49" t="s">
        <v>536</v>
      </c>
      <c r="C1160" s="45"/>
      <c r="D1160" s="45"/>
    </row>
    <row r="1161" spans="1:4" ht="31.5" x14ac:dyDescent="0.25">
      <c r="A1161" s="48">
        <v>998001</v>
      </c>
      <c r="B1161" s="49" t="s">
        <v>1052</v>
      </c>
      <c r="C1161" s="45"/>
      <c r="D1161" s="45"/>
    </row>
    <row r="1162" spans="1:4" ht="21" x14ac:dyDescent="0.25">
      <c r="A1162" s="79">
        <v>998002</v>
      </c>
      <c r="B1162" s="80" t="s">
        <v>1000</v>
      </c>
      <c r="C1162" s="45"/>
      <c r="D1162" s="45"/>
    </row>
    <row r="1163" spans="1:4" ht="21" x14ac:dyDescent="0.25">
      <c r="A1163" s="79">
        <v>998003</v>
      </c>
      <c r="B1163" s="80" t="s">
        <v>1001</v>
      </c>
      <c r="C1163" s="45"/>
      <c r="D1163" s="45"/>
    </row>
    <row r="1164" spans="1:4" ht="21" x14ac:dyDescent="0.25">
      <c r="A1164" s="79">
        <v>998004</v>
      </c>
      <c r="B1164" s="80" t="s">
        <v>1002</v>
      </c>
      <c r="C1164" s="45"/>
      <c r="D1164" s="45"/>
    </row>
    <row r="1165" spans="1:4" ht="21" x14ac:dyDescent="0.25">
      <c r="A1165" s="79">
        <v>998005</v>
      </c>
      <c r="B1165" s="80" t="s">
        <v>1003</v>
      </c>
      <c r="C1165" s="45"/>
      <c r="D1165" s="45"/>
    </row>
    <row r="1166" spans="1:4" ht="31.5" x14ac:dyDescent="0.25">
      <c r="A1166" s="79">
        <v>998006</v>
      </c>
      <c r="B1166" s="80" t="s">
        <v>1004</v>
      </c>
      <c r="C1166" s="45"/>
      <c r="D1166" s="45"/>
    </row>
    <row r="1167" spans="1:4" ht="31.5" x14ac:dyDescent="0.25">
      <c r="A1167" s="79">
        <v>998007</v>
      </c>
      <c r="B1167" s="80" t="s">
        <v>1005</v>
      </c>
      <c r="C1167" s="45"/>
      <c r="D1167" s="45"/>
    </row>
    <row r="1168" spans="1:4" ht="31.5" x14ac:dyDescent="0.25">
      <c r="A1168" s="79">
        <v>998008</v>
      </c>
      <c r="B1168" s="80" t="s">
        <v>1006</v>
      </c>
      <c r="C1168" s="45"/>
      <c r="D1168" s="45"/>
    </row>
    <row r="1169" spans="1:4" ht="31.5" x14ac:dyDescent="0.25">
      <c r="A1169" s="79">
        <v>998009</v>
      </c>
      <c r="B1169" s="80" t="s">
        <v>1007</v>
      </c>
      <c r="C1169" s="45"/>
      <c r="D1169" s="45"/>
    </row>
    <row r="1170" spans="1:4" ht="31.5" x14ac:dyDescent="0.25">
      <c r="A1170" s="79">
        <v>998010</v>
      </c>
      <c r="B1170" s="80" t="s">
        <v>1008</v>
      </c>
      <c r="C1170" s="45"/>
      <c r="D1170" s="45"/>
    </row>
    <row r="1171" spans="1:4" ht="31.5" x14ac:dyDescent="0.25">
      <c r="A1171" s="79">
        <v>998011</v>
      </c>
      <c r="B1171" s="80" t="s">
        <v>1009</v>
      </c>
      <c r="C1171" s="45"/>
      <c r="D1171" s="45"/>
    </row>
    <row r="1172" spans="1:4" ht="31.5" x14ac:dyDescent="0.25">
      <c r="A1172" s="79">
        <v>998012</v>
      </c>
      <c r="B1172" s="80" t="s">
        <v>1010</v>
      </c>
      <c r="C1172" s="45"/>
      <c r="D1172" s="45"/>
    </row>
    <row r="1173" spans="1:4" ht="31.5" x14ac:dyDescent="0.25">
      <c r="A1173" s="79">
        <v>998013</v>
      </c>
      <c r="B1173" s="80" t="s">
        <v>1363</v>
      </c>
      <c r="C1173" s="45"/>
      <c r="D1173" s="45"/>
    </row>
    <row r="1174" spans="1:4" ht="31.5" x14ac:dyDescent="0.25">
      <c r="A1174" s="79">
        <v>998014</v>
      </c>
      <c r="B1174" s="80" t="s">
        <v>1011</v>
      </c>
      <c r="C1174" s="45"/>
      <c r="D1174" s="45"/>
    </row>
    <row r="1175" spans="1:4" ht="31.5" x14ac:dyDescent="0.25">
      <c r="A1175" s="79">
        <v>998015</v>
      </c>
      <c r="B1175" s="80" t="s">
        <v>1012</v>
      </c>
      <c r="C1175" s="45"/>
      <c r="D1175" s="45"/>
    </row>
    <row r="1176" spans="1:4" ht="31.5" x14ac:dyDescent="0.25">
      <c r="A1176" s="79">
        <v>998016</v>
      </c>
      <c r="B1176" s="80" t="s">
        <v>1013</v>
      </c>
      <c r="C1176" s="45"/>
      <c r="D1176" s="45"/>
    </row>
    <row r="1177" spans="1:4" ht="31.5" x14ac:dyDescent="0.25">
      <c r="A1177" s="79">
        <v>998017</v>
      </c>
      <c r="B1177" s="80" t="s">
        <v>1014</v>
      </c>
      <c r="C1177" s="45"/>
      <c r="D1177" s="45"/>
    </row>
    <row r="1178" spans="1:4" ht="31.5" x14ac:dyDescent="0.25">
      <c r="A1178" s="79">
        <v>998018</v>
      </c>
      <c r="B1178" s="80" t="s">
        <v>1210</v>
      </c>
      <c r="C1178" s="45"/>
      <c r="D1178" s="45"/>
    </row>
    <row r="1179" spans="1:4" ht="31.5" x14ac:dyDescent="0.25">
      <c r="A1179" s="79">
        <v>998019</v>
      </c>
      <c r="B1179" s="80" t="s">
        <v>1015</v>
      </c>
      <c r="C1179" s="45"/>
      <c r="D1179" s="45"/>
    </row>
    <row r="1180" spans="1:4" ht="31.5" x14ac:dyDescent="0.25">
      <c r="A1180" s="79">
        <v>998020</v>
      </c>
      <c r="B1180" s="80" t="s">
        <v>1016</v>
      </c>
      <c r="C1180" s="45"/>
      <c r="D1180" s="45"/>
    </row>
    <row r="1181" spans="1:4" ht="31.5" x14ac:dyDescent="0.25">
      <c r="A1181" s="79">
        <v>998021</v>
      </c>
      <c r="B1181" s="80" t="s">
        <v>1364</v>
      </c>
      <c r="C1181" s="45"/>
      <c r="D1181" s="45"/>
    </row>
    <row r="1182" spans="1:4" ht="31.5" x14ac:dyDescent="0.25">
      <c r="A1182" s="79">
        <v>998022</v>
      </c>
      <c r="B1182" s="80" t="s">
        <v>1017</v>
      </c>
      <c r="C1182" s="45"/>
      <c r="D1182" s="45"/>
    </row>
    <row r="1183" spans="1:4" ht="31.5" x14ac:dyDescent="0.25">
      <c r="A1183" s="48">
        <v>998023</v>
      </c>
      <c r="B1183" s="49" t="s">
        <v>537</v>
      </c>
      <c r="C1183" s="45"/>
      <c r="D1183" s="45"/>
    </row>
    <row r="1184" spans="1:4" ht="31.5" x14ac:dyDescent="0.25">
      <c r="A1184" s="79">
        <v>998201</v>
      </c>
      <c r="B1184" s="80" t="s">
        <v>1018</v>
      </c>
      <c r="C1184" s="45"/>
      <c r="D1184" s="45"/>
    </row>
    <row r="1185" spans="1:4" ht="21" x14ac:dyDescent="0.25">
      <c r="A1185" s="79">
        <v>998202</v>
      </c>
      <c r="B1185" s="80" t="s">
        <v>1019</v>
      </c>
      <c r="C1185" s="45"/>
      <c r="D1185" s="45"/>
    </row>
    <row r="1186" spans="1:4" ht="31.5" x14ac:dyDescent="0.25">
      <c r="A1186" s="48">
        <v>998203</v>
      </c>
      <c r="B1186" s="49" t="s">
        <v>538</v>
      </c>
      <c r="C1186" s="45"/>
      <c r="D1186" s="45"/>
    </row>
    <row r="1187" spans="1:4" ht="31.5" x14ac:dyDescent="0.25">
      <c r="A1187" s="79">
        <v>998204</v>
      </c>
      <c r="B1187" s="80" t="s">
        <v>1020</v>
      </c>
      <c r="C1187" s="45"/>
      <c r="D1187" s="45"/>
    </row>
    <row r="1188" spans="1:4" ht="31.5" x14ac:dyDescent="0.25">
      <c r="A1188" s="79">
        <v>998205</v>
      </c>
      <c r="B1188" s="80" t="s">
        <v>1021</v>
      </c>
      <c r="C1188" s="45"/>
      <c r="D1188" s="45"/>
    </row>
    <row r="1189" spans="1:4" ht="31.5" x14ac:dyDescent="0.25">
      <c r="A1189" s="79">
        <v>998206</v>
      </c>
      <c r="B1189" s="80" t="s">
        <v>1022</v>
      </c>
      <c r="C1189" s="45"/>
      <c r="D1189" s="45"/>
    </row>
    <row r="1190" spans="1:4" ht="31.5" x14ac:dyDescent="0.25">
      <c r="A1190" s="79">
        <v>998207</v>
      </c>
      <c r="B1190" s="80" t="s">
        <v>1023</v>
      </c>
      <c r="C1190" s="45"/>
      <c r="D1190" s="45"/>
    </row>
    <row r="1191" spans="1:4" ht="31.5" x14ac:dyDescent="0.25">
      <c r="A1191" s="79">
        <v>998208</v>
      </c>
      <c r="B1191" s="80" t="s">
        <v>1024</v>
      </c>
      <c r="C1191" s="45"/>
      <c r="D1191" s="45"/>
    </row>
    <row r="1192" spans="1:4" ht="31.5" x14ac:dyDescent="0.25">
      <c r="A1192" s="79">
        <v>998209</v>
      </c>
      <c r="B1192" s="80" t="s">
        <v>1025</v>
      </c>
      <c r="C1192" s="45"/>
      <c r="D1192" s="45"/>
    </row>
    <row r="1193" spans="1:4" ht="31.5" x14ac:dyDescent="0.25">
      <c r="A1193" s="79">
        <v>998210</v>
      </c>
      <c r="B1193" s="80" t="s">
        <v>1026</v>
      </c>
      <c r="C1193" s="45"/>
      <c r="D1193" s="45"/>
    </row>
    <row r="1194" spans="1:4" ht="31.5" x14ac:dyDescent="0.25">
      <c r="A1194" s="79">
        <v>998211</v>
      </c>
      <c r="B1194" s="80" t="s">
        <v>1027</v>
      </c>
      <c r="C1194" s="45"/>
      <c r="D1194" s="45"/>
    </row>
    <row r="1195" spans="1:4" x14ac:dyDescent="0.25">
      <c r="A1195" s="48">
        <v>998500</v>
      </c>
      <c r="B1195" s="49" t="s">
        <v>539</v>
      </c>
      <c r="C1195" s="45"/>
      <c r="D1195" s="45"/>
    </row>
    <row r="1196" spans="1:4" ht="42" x14ac:dyDescent="0.25">
      <c r="A1196" s="79">
        <v>999000</v>
      </c>
      <c r="B1196" s="80" t="s">
        <v>1028</v>
      </c>
      <c r="C1196" s="45"/>
      <c r="D1196" s="45"/>
    </row>
    <row r="1197" spans="1:4" ht="21" x14ac:dyDescent="0.25">
      <c r="A1197" s="79">
        <v>999001</v>
      </c>
      <c r="B1197" s="80" t="s">
        <v>1029</v>
      </c>
      <c r="C1197" s="45"/>
      <c r="D1197" s="45"/>
    </row>
    <row r="1198" spans="1:4" ht="21" x14ac:dyDescent="0.25">
      <c r="A1198" s="79">
        <v>999002</v>
      </c>
      <c r="B1198" s="80" t="s">
        <v>1030</v>
      </c>
      <c r="C1198" s="45"/>
      <c r="D1198" s="45"/>
    </row>
    <row r="1199" spans="1:4" ht="31.5" x14ac:dyDescent="0.25">
      <c r="A1199" s="79">
        <v>999003</v>
      </c>
      <c r="B1199" s="80" t="s">
        <v>1031</v>
      </c>
      <c r="C1199" s="45"/>
      <c r="D1199" s="45"/>
    </row>
    <row r="1200" spans="1:4" ht="31.5" x14ac:dyDescent="0.25">
      <c r="A1200" s="79">
        <v>999004</v>
      </c>
      <c r="B1200" s="80" t="s">
        <v>1032</v>
      </c>
      <c r="C1200" s="45"/>
      <c r="D1200" s="45"/>
    </row>
    <row r="1201" spans="1:4" ht="21" x14ac:dyDescent="0.25">
      <c r="A1201" s="79">
        <v>999005</v>
      </c>
      <c r="B1201" s="80" t="s">
        <v>1033</v>
      </c>
      <c r="C1201" s="45"/>
      <c r="D1201" s="45"/>
    </row>
    <row r="1202" spans="1:4" ht="21" x14ac:dyDescent="0.25">
      <c r="A1202" s="79">
        <v>999006</v>
      </c>
      <c r="B1202" s="80" t="s">
        <v>1034</v>
      </c>
      <c r="C1202" s="45"/>
      <c r="D1202" s="45"/>
    </row>
    <row r="1203" spans="1:4" ht="21" x14ac:dyDescent="0.25">
      <c r="A1203" s="79">
        <v>999007</v>
      </c>
      <c r="B1203" s="80" t="s">
        <v>1035</v>
      </c>
      <c r="C1203" s="45"/>
      <c r="D1203" s="45"/>
    </row>
    <row r="1204" spans="1:4" ht="21" x14ac:dyDescent="0.25">
      <c r="A1204" s="79">
        <v>999008</v>
      </c>
      <c r="B1204" s="80" t="s">
        <v>1036</v>
      </c>
      <c r="C1204" s="45"/>
      <c r="D1204" s="45"/>
    </row>
    <row r="1205" spans="1:4" ht="21" x14ac:dyDescent="0.25">
      <c r="A1205" s="79">
        <v>999009</v>
      </c>
      <c r="B1205" s="80" t="s">
        <v>1037</v>
      </c>
      <c r="C1205" s="45"/>
      <c r="D1205" s="45"/>
    </row>
    <row r="1206" spans="1:4" ht="21" x14ac:dyDescent="0.25">
      <c r="A1206" s="79">
        <v>999010</v>
      </c>
      <c r="B1206" s="80" t="s">
        <v>1038</v>
      </c>
      <c r="C1206" s="45"/>
      <c r="D1206" s="45"/>
    </row>
    <row r="1207" spans="1:4" ht="21" x14ac:dyDescent="0.25">
      <c r="A1207" s="79">
        <v>999011</v>
      </c>
      <c r="B1207" s="80" t="s">
        <v>1039</v>
      </c>
      <c r="C1207" s="45"/>
      <c r="D1207" s="45"/>
    </row>
    <row r="1208" spans="1:4" ht="21" x14ac:dyDescent="0.25">
      <c r="A1208" s="79">
        <v>999012</v>
      </c>
      <c r="B1208" s="80" t="s">
        <v>1040</v>
      </c>
      <c r="C1208" s="45"/>
      <c r="D1208" s="45"/>
    </row>
    <row r="1209" spans="1:4" ht="21" x14ac:dyDescent="0.25">
      <c r="A1209" s="79">
        <v>999013</v>
      </c>
      <c r="B1209" s="80" t="s">
        <v>1041</v>
      </c>
      <c r="C1209" s="45"/>
      <c r="D1209" s="45"/>
    </row>
    <row r="1210" spans="1:4" ht="21" x14ac:dyDescent="0.25">
      <c r="A1210" s="48">
        <v>999014</v>
      </c>
      <c r="B1210" s="49" t="s">
        <v>540</v>
      </c>
      <c r="C1210" s="45"/>
      <c r="D1210" s="45"/>
    </row>
    <row r="1211" spans="1:4" ht="21" x14ac:dyDescent="0.25">
      <c r="A1211" s="79">
        <v>999201</v>
      </c>
      <c r="B1211" s="80" t="s">
        <v>1042</v>
      </c>
      <c r="C1211" s="45"/>
      <c r="D1211" s="45"/>
    </row>
    <row r="1212" spans="1:4" ht="21" x14ac:dyDescent="0.25">
      <c r="A1212" s="79">
        <v>999202</v>
      </c>
      <c r="B1212" s="80" t="s">
        <v>1043</v>
      </c>
      <c r="C1212" s="45"/>
      <c r="D1212" s="45"/>
    </row>
    <row r="1213" spans="1:4" ht="21" x14ac:dyDescent="0.25">
      <c r="A1213" s="79">
        <v>999204</v>
      </c>
      <c r="B1213" s="80" t="s">
        <v>1044</v>
      </c>
      <c r="C1213" s="45"/>
      <c r="D1213" s="45"/>
    </row>
    <row r="1214" spans="1:4" ht="31.5" x14ac:dyDescent="0.25">
      <c r="A1214" s="48">
        <v>999205</v>
      </c>
      <c r="B1214" s="49" t="s">
        <v>541</v>
      </c>
      <c r="C1214" s="45"/>
      <c r="D1214" s="45"/>
    </row>
    <row r="1215" spans="1:4" ht="21" x14ac:dyDescent="0.25">
      <c r="A1215" s="79">
        <v>999207</v>
      </c>
      <c r="B1215" s="80" t="s">
        <v>1045</v>
      </c>
      <c r="C1215" s="45"/>
      <c r="D1215" s="45"/>
    </row>
    <row r="1216" spans="1:4" ht="21" x14ac:dyDescent="0.25">
      <c r="A1216" s="48">
        <v>999209</v>
      </c>
      <c r="B1216" s="49" t="s">
        <v>542</v>
      </c>
      <c r="C1216" s="45"/>
      <c r="D1216" s="45"/>
    </row>
    <row r="1217" spans="1:4" ht="21" x14ac:dyDescent="0.25">
      <c r="A1217" s="79">
        <v>999211</v>
      </c>
      <c r="B1217" s="80" t="s">
        <v>1046</v>
      </c>
      <c r="C1217" s="45"/>
      <c r="D1217" s="45"/>
    </row>
    <row r="1218" spans="1:4" ht="21" x14ac:dyDescent="0.25">
      <c r="A1218" s="79">
        <v>999212</v>
      </c>
      <c r="B1218" s="80" t="s">
        <v>1047</v>
      </c>
      <c r="C1218" s="45"/>
      <c r="D1218" s="45"/>
    </row>
    <row r="1219" spans="1:4" x14ac:dyDescent="0.25">
      <c r="A1219" s="48">
        <v>999500</v>
      </c>
      <c r="B1219" s="49" t="s">
        <v>65</v>
      </c>
      <c r="C1219" s="45"/>
      <c r="D1219" s="45"/>
    </row>
    <row r="1220" spans="1:4" ht="42" x14ac:dyDescent="0.25">
      <c r="A1220" s="81">
        <v>832002</v>
      </c>
      <c r="B1220" s="82" t="s">
        <v>1051</v>
      </c>
    </row>
    <row r="1221" spans="1:4" x14ac:dyDescent="0.25">
      <c r="A1221" s="81">
        <v>0</v>
      </c>
      <c r="B1221" s="82" t="s">
        <v>1076</v>
      </c>
    </row>
  </sheetData>
  <sheetProtection password="9456" sheet="1" objects="1" scenarios="1" autoFilter="0"/>
  <autoFilter ref="A1:D122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workbookViewId="0">
      <selection activeCell="A2" sqref="A2:J2"/>
    </sheetView>
  </sheetViews>
  <sheetFormatPr defaultRowHeight="15" x14ac:dyDescent="0.25"/>
  <cols>
    <col min="1" max="1" width="12.7109375" style="51" customWidth="1"/>
    <col min="2" max="2" width="2.7109375" style="51" customWidth="1"/>
    <col min="3" max="5" width="9.140625" style="51"/>
    <col min="6" max="6" width="12.140625" style="51" customWidth="1"/>
    <col min="7" max="7" width="11.42578125" style="51" customWidth="1"/>
    <col min="8" max="8" width="15.140625" style="51" customWidth="1"/>
    <col min="9" max="9" width="9.140625" style="51"/>
    <col min="10" max="10" width="9.85546875" style="51" customWidth="1"/>
    <col min="11" max="16384" width="9.140625" style="51"/>
  </cols>
  <sheetData>
    <row r="1" spans="1:10" x14ac:dyDescent="0.25">
      <c r="A1" s="147" t="s">
        <v>1217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3.25" x14ac:dyDescent="0.35">
      <c r="A2" s="148" t="s">
        <v>543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3.25" x14ac:dyDescent="0.35">
      <c r="A3" s="148" t="s">
        <v>544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3.25" x14ac:dyDescent="0.35">
      <c r="A4" s="148" t="s">
        <v>545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5">
        <v>932</v>
      </c>
      <c r="B6" s="1"/>
      <c r="C6" s="149" t="str">
        <f>VLOOKUP($A$6,Kod!$C$2:$D$37,2,0)</f>
        <v>Управление образования администрации муниципального образования г. Бердска</v>
      </c>
      <c r="D6" s="149"/>
      <c r="E6" s="149"/>
      <c r="F6" s="149"/>
      <c r="G6" s="149"/>
      <c r="H6" s="149"/>
      <c r="I6" s="149"/>
      <c r="J6" s="149"/>
    </row>
    <row r="7" spans="1:10" x14ac:dyDescent="0.25">
      <c r="A7" s="2" t="s">
        <v>546</v>
      </c>
      <c r="B7" s="1"/>
      <c r="C7" s="141" t="s">
        <v>547</v>
      </c>
      <c r="D7" s="141"/>
      <c r="E7" s="141"/>
      <c r="F7" s="141"/>
      <c r="G7" s="141"/>
      <c r="H7" s="141"/>
      <c r="I7" s="141"/>
      <c r="J7" s="141"/>
    </row>
    <row r="8" spans="1:10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customHeight="1" thickBot="1" x14ac:dyDescent="0.3">
      <c r="A9" s="159" t="s">
        <v>548</v>
      </c>
      <c r="B9" s="162" t="s">
        <v>549</v>
      </c>
      <c r="C9" s="137" t="s">
        <v>1065</v>
      </c>
      <c r="D9" s="138"/>
      <c r="E9" s="138"/>
      <c r="F9" s="138"/>
      <c r="G9" s="138"/>
      <c r="H9" s="138"/>
      <c r="I9" s="75">
        <f>COUNTA(Stat!B10:B210)</f>
        <v>17</v>
      </c>
      <c r="J9" s="1"/>
    </row>
    <row r="10" spans="1:10" ht="15" customHeight="1" thickBot="1" x14ac:dyDescent="0.3">
      <c r="A10" s="160"/>
      <c r="B10" s="163"/>
      <c r="C10" s="137" t="s">
        <v>1066</v>
      </c>
      <c r="D10" s="138"/>
      <c r="E10" s="138"/>
      <c r="F10" s="138"/>
      <c r="G10" s="138"/>
      <c r="H10" s="138"/>
      <c r="I10" s="92">
        <v>17</v>
      </c>
      <c r="J10" s="5"/>
    </row>
    <row r="11" spans="1:10" ht="15.75" thickBot="1" x14ac:dyDescent="0.3">
      <c r="A11" s="160"/>
      <c r="B11" s="163"/>
      <c r="C11" s="137" t="s">
        <v>1201</v>
      </c>
      <c r="D11" s="138"/>
      <c r="E11" s="138"/>
      <c r="F11" s="138"/>
      <c r="G11" s="138"/>
      <c r="H11" s="138"/>
      <c r="I11" s="4">
        <f>Stat!AJ7</f>
        <v>8026</v>
      </c>
      <c r="J11" s="5"/>
    </row>
    <row r="12" spans="1:10" ht="15" customHeight="1" thickBot="1" x14ac:dyDescent="0.3">
      <c r="A12" s="160"/>
      <c r="B12" s="163"/>
      <c r="C12" s="139" t="s">
        <v>550</v>
      </c>
      <c r="D12" s="140" t="s">
        <v>1193</v>
      </c>
      <c r="E12" s="140"/>
      <c r="F12" s="140"/>
      <c r="G12" s="140"/>
      <c r="H12" s="140"/>
      <c r="I12" s="7">
        <f>Stat!AG7</f>
        <v>3466</v>
      </c>
      <c r="J12" s="5"/>
    </row>
    <row r="13" spans="1:10" ht="15.75" thickBot="1" x14ac:dyDescent="0.3">
      <c r="A13" s="160"/>
      <c r="B13" s="163"/>
      <c r="C13" s="139"/>
      <c r="D13" s="140" t="s">
        <v>551</v>
      </c>
      <c r="E13" s="140"/>
      <c r="F13" s="140"/>
      <c r="G13" s="140"/>
      <c r="H13" s="140"/>
      <c r="I13" s="7">
        <f>Stat!AH7</f>
        <v>2393</v>
      </c>
      <c r="J13" s="5"/>
    </row>
    <row r="14" spans="1:10" ht="15.75" thickBot="1" x14ac:dyDescent="0.3">
      <c r="A14" s="160"/>
      <c r="B14" s="163"/>
      <c r="C14" s="139"/>
      <c r="D14" s="140" t="s">
        <v>552</v>
      </c>
      <c r="E14" s="140"/>
      <c r="F14" s="140"/>
      <c r="G14" s="140"/>
      <c r="H14" s="140"/>
      <c r="I14" s="7">
        <f>Stat!AI7</f>
        <v>2167</v>
      </c>
      <c r="J14" s="5"/>
    </row>
    <row r="15" spans="1:10" ht="15.75" thickBot="1" x14ac:dyDescent="0.3">
      <c r="A15" s="160"/>
      <c r="B15" s="163"/>
      <c r="C15" s="142" t="s">
        <v>1202</v>
      </c>
      <c r="D15" s="142"/>
      <c r="E15" s="142"/>
      <c r="F15" s="142"/>
      <c r="G15" s="142"/>
      <c r="H15" s="143"/>
      <c r="I15" s="4">
        <f>Stat!AF7</f>
        <v>323</v>
      </c>
      <c r="J15" s="5"/>
    </row>
    <row r="16" spans="1:10" ht="15.75" thickBot="1" x14ac:dyDescent="0.3">
      <c r="A16" s="160"/>
      <c r="B16" s="163"/>
      <c r="C16" s="144" t="s">
        <v>550</v>
      </c>
      <c r="D16" s="140" t="s">
        <v>1193</v>
      </c>
      <c r="E16" s="140"/>
      <c r="F16" s="140"/>
      <c r="G16" s="140"/>
      <c r="H16" s="140"/>
      <c r="I16" s="7">
        <f>Stat!AC7</f>
        <v>0</v>
      </c>
      <c r="J16" s="5"/>
    </row>
    <row r="17" spans="1:10" ht="15.75" thickBot="1" x14ac:dyDescent="0.3">
      <c r="A17" s="160"/>
      <c r="B17" s="163"/>
      <c r="C17" s="145"/>
      <c r="D17" s="140" t="s">
        <v>551</v>
      </c>
      <c r="E17" s="140"/>
      <c r="F17" s="140"/>
      <c r="G17" s="140"/>
      <c r="H17" s="140"/>
      <c r="I17" s="7">
        <f>Stat!AD7</f>
        <v>113</v>
      </c>
      <c r="J17" s="5"/>
    </row>
    <row r="18" spans="1:10" ht="15.75" thickBot="1" x14ac:dyDescent="0.3">
      <c r="A18" s="160"/>
      <c r="B18" s="163"/>
      <c r="C18" s="146"/>
      <c r="D18" s="140" t="s">
        <v>552</v>
      </c>
      <c r="E18" s="140"/>
      <c r="F18" s="140"/>
      <c r="G18" s="140"/>
      <c r="H18" s="140"/>
      <c r="I18" s="7">
        <f>Stat!AE7</f>
        <v>210</v>
      </c>
      <c r="J18" s="5"/>
    </row>
    <row r="19" spans="1:10" ht="15.75" thickBot="1" x14ac:dyDescent="0.3">
      <c r="A19" s="160"/>
      <c r="B19" s="163"/>
      <c r="C19" s="137" t="s">
        <v>1365</v>
      </c>
      <c r="D19" s="138"/>
      <c r="E19" s="138"/>
      <c r="F19" s="138"/>
      <c r="G19" s="138"/>
      <c r="H19" s="138"/>
      <c r="I19" s="4">
        <f>SUM(I20:I22)</f>
        <v>10525</v>
      </c>
      <c r="J19" s="5"/>
    </row>
    <row r="20" spans="1:10" ht="15" customHeight="1" thickBot="1" x14ac:dyDescent="0.3">
      <c r="A20" s="160"/>
      <c r="B20" s="163"/>
      <c r="C20" s="139" t="s">
        <v>550</v>
      </c>
      <c r="D20" s="140" t="s">
        <v>1193</v>
      </c>
      <c r="E20" s="140"/>
      <c r="F20" s="140"/>
      <c r="G20" s="140"/>
      <c r="H20" s="140"/>
      <c r="I20" s="7">
        <f>SUM('I stypen'!C34,'I stypen'!M34,'I stypen'!H34)</f>
        <v>3375</v>
      </c>
      <c r="J20" s="5"/>
    </row>
    <row r="21" spans="1:10" ht="15.75" thickBot="1" x14ac:dyDescent="0.3">
      <c r="A21" s="160"/>
      <c r="B21" s="163"/>
      <c r="C21" s="139"/>
      <c r="D21" s="140" t="s">
        <v>551</v>
      </c>
      <c r="E21" s="140"/>
      <c r="F21" s="140"/>
      <c r="G21" s="140"/>
      <c r="H21" s="140"/>
      <c r="I21" s="7">
        <f>SUM('II stypen'!C34,'II stypen'!H34)</f>
        <v>3658</v>
      </c>
      <c r="J21" s="5"/>
    </row>
    <row r="22" spans="1:10" ht="15.75" thickBot="1" x14ac:dyDescent="0.3">
      <c r="A22" s="160"/>
      <c r="B22" s="163"/>
      <c r="C22" s="139"/>
      <c r="D22" s="140" t="s">
        <v>552</v>
      </c>
      <c r="E22" s="140"/>
      <c r="F22" s="140"/>
      <c r="G22" s="140"/>
      <c r="H22" s="140"/>
      <c r="I22" s="7">
        <f>SUM('III stypen'!C34,'III stypen'!H34,'III stypen'!M34)</f>
        <v>3492</v>
      </c>
      <c r="J22" s="5"/>
    </row>
    <row r="23" spans="1:10" ht="15.75" thickBot="1" x14ac:dyDescent="0.3">
      <c r="A23" s="160"/>
      <c r="B23" s="163"/>
      <c r="C23" s="137" t="s">
        <v>1366</v>
      </c>
      <c r="D23" s="138"/>
      <c r="E23" s="138"/>
      <c r="F23" s="138"/>
      <c r="G23" s="138"/>
      <c r="H23" s="138"/>
      <c r="I23" s="4">
        <f>SUM(I24:I26)</f>
        <v>48</v>
      </c>
      <c r="J23" s="5"/>
    </row>
    <row r="24" spans="1:10" ht="15.75" customHeight="1" thickBot="1" x14ac:dyDescent="0.3">
      <c r="A24" s="160"/>
      <c r="B24" s="163"/>
      <c r="C24" s="139" t="s">
        <v>550</v>
      </c>
      <c r="D24" s="140" t="s">
        <v>1193</v>
      </c>
      <c r="E24" s="140"/>
      <c r="F24" s="140"/>
      <c r="G24" s="140"/>
      <c r="H24" s="140"/>
      <c r="I24" s="7">
        <f>SUM('I stypen'!D34,'I stypen'!I34,'I stypen'!N34)</f>
        <v>32</v>
      </c>
      <c r="J24" s="5"/>
    </row>
    <row r="25" spans="1:10" ht="15.75" thickBot="1" x14ac:dyDescent="0.3">
      <c r="A25" s="160"/>
      <c r="B25" s="163"/>
      <c r="C25" s="139"/>
      <c r="D25" s="140" t="s">
        <v>551</v>
      </c>
      <c r="E25" s="140"/>
      <c r="F25" s="140"/>
      <c r="G25" s="140"/>
      <c r="H25" s="140"/>
      <c r="I25" s="7">
        <f>SUM('II stypen'!D34,'II stypen'!I34)</f>
        <v>16</v>
      </c>
      <c r="J25" s="5"/>
    </row>
    <row r="26" spans="1:10" ht="15.75" thickBot="1" x14ac:dyDescent="0.3">
      <c r="A26" s="160"/>
      <c r="B26" s="163"/>
      <c r="C26" s="139"/>
      <c r="D26" s="140" t="s">
        <v>552</v>
      </c>
      <c r="E26" s="140"/>
      <c r="F26" s="140"/>
      <c r="G26" s="140"/>
      <c r="H26" s="140"/>
      <c r="I26" s="7">
        <f>SUM('III stypen'!D34,'III stypen'!I34,'III stypen'!N34)</f>
        <v>0</v>
      </c>
      <c r="J26" s="5"/>
    </row>
    <row r="27" spans="1:10" ht="15.75" thickBot="1" x14ac:dyDescent="0.3">
      <c r="A27" s="160"/>
      <c r="B27" s="163"/>
      <c r="C27" s="137" t="s">
        <v>1203</v>
      </c>
      <c r="D27" s="138"/>
      <c r="E27" s="138"/>
      <c r="F27" s="138"/>
      <c r="G27" s="138"/>
      <c r="H27" s="138"/>
      <c r="I27" s="4">
        <f>SUM(I28:I30)</f>
        <v>142</v>
      </c>
      <c r="J27" s="5"/>
    </row>
    <row r="28" spans="1:10" ht="15" customHeight="1" thickBot="1" x14ac:dyDescent="0.3">
      <c r="A28" s="160"/>
      <c r="B28" s="163"/>
      <c r="C28" s="139" t="s">
        <v>550</v>
      </c>
      <c r="D28" s="140" t="s">
        <v>1193</v>
      </c>
      <c r="E28" s="140"/>
      <c r="F28" s="140"/>
      <c r="G28" s="140"/>
      <c r="H28" s="140"/>
      <c r="I28" s="7">
        <f>SUM('I stypen'!F34,'I stypen'!K34,'I stypen'!P34)</f>
        <v>47</v>
      </c>
      <c r="J28" s="5"/>
    </row>
    <row r="29" spans="1:10" ht="15.75" thickBot="1" x14ac:dyDescent="0.3">
      <c r="A29" s="160"/>
      <c r="B29" s="163"/>
      <c r="C29" s="139"/>
      <c r="D29" s="140" t="s">
        <v>551</v>
      </c>
      <c r="E29" s="140"/>
      <c r="F29" s="140"/>
      <c r="G29" s="140"/>
      <c r="H29" s="140"/>
      <c r="I29" s="7">
        <f>SUM('II stypen'!F34,'II stypen'!K34)</f>
        <v>43</v>
      </c>
      <c r="J29" s="5"/>
    </row>
    <row r="30" spans="1:10" ht="15.75" thickBot="1" x14ac:dyDescent="0.3">
      <c r="A30" s="160"/>
      <c r="B30" s="163"/>
      <c r="C30" s="139"/>
      <c r="D30" s="140" t="s">
        <v>552</v>
      </c>
      <c r="E30" s="140"/>
      <c r="F30" s="140"/>
      <c r="G30" s="140"/>
      <c r="H30" s="140"/>
      <c r="I30" s="7">
        <f>SUM('III stypen'!F34,'III stypen'!K34,'III stypen'!P34)</f>
        <v>52</v>
      </c>
      <c r="J30" s="5"/>
    </row>
    <row r="31" spans="1:10" ht="15.75" thickBot="1" x14ac:dyDescent="0.3">
      <c r="A31" s="160"/>
      <c r="B31" s="163"/>
      <c r="C31" s="137" t="s">
        <v>1204</v>
      </c>
      <c r="D31" s="138"/>
      <c r="E31" s="138"/>
      <c r="F31" s="138"/>
      <c r="G31" s="138"/>
      <c r="H31" s="138"/>
      <c r="I31" s="4">
        <f>SUM(I32:I34)</f>
        <v>40</v>
      </c>
      <c r="J31" s="5"/>
    </row>
    <row r="32" spans="1:10" ht="15.75" customHeight="1" thickBot="1" x14ac:dyDescent="0.3">
      <c r="A32" s="160"/>
      <c r="B32" s="163"/>
      <c r="C32" s="139" t="s">
        <v>550</v>
      </c>
      <c r="D32" s="140" t="s">
        <v>1193</v>
      </c>
      <c r="E32" s="140"/>
      <c r="F32" s="140"/>
      <c r="G32" s="140"/>
      <c r="H32" s="140"/>
      <c r="I32" s="7">
        <f>SUM('I stypen'!G34,'I stypen'!L34,'I stypen'!Q34)</f>
        <v>10</v>
      </c>
      <c r="J32" s="5"/>
    </row>
    <row r="33" spans="1:10" ht="15.75" thickBot="1" x14ac:dyDescent="0.3">
      <c r="A33" s="160"/>
      <c r="B33" s="163"/>
      <c r="C33" s="139"/>
      <c r="D33" s="140" t="s">
        <v>551</v>
      </c>
      <c r="E33" s="140"/>
      <c r="F33" s="140"/>
      <c r="G33" s="140"/>
      <c r="H33" s="140"/>
      <c r="I33" s="7">
        <f>SUM('II stypen'!G34,'II stypen'!L34)</f>
        <v>16</v>
      </c>
      <c r="J33" s="5"/>
    </row>
    <row r="34" spans="1:10" ht="15.75" thickBot="1" x14ac:dyDescent="0.3">
      <c r="A34" s="160"/>
      <c r="B34" s="163"/>
      <c r="C34" s="139"/>
      <c r="D34" s="140" t="s">
        <v>552</v>
      </c>
      <c r="E34" s="140"/>
      <c r="F34" s="140"/>
      <c r="G34" s="140"/>
      <c r="H34" s="140"/>
      <c r="I34" s="7">
        <f>SUM('III stypen'!G34,'III stypen'!L34,'III stypen'!Q34)</f>
        <v>14</v>
      </c>
      <c r="J34" s="5"/>
    </row>
    <row r="35" spans="1:10" ht="15.75" thickBot="1" x14ac:dyDescent="0.3">
      <c r="A35" s="160"/>
      <c r="B35" s="163"/>
      <c r="C35" s="137" t="s">
        <v>1205</v>
      </c>
      <c r="D35" s="138"/>
      <c r="E35" s="138"/>
      <c r="F35" s="138"/>
      <c r="G35" s="138"/>
      <c r="H35" s="138"/>
      <c r="I35" s="4">
        <f>SUM(I36:I38)</f>
        <v>2495</v>
      </c>
      <c r="J35" s="5"/>
    </row>
    <row r="36" spans="1:10" ht="15" customHeight="1" thickBot="1" x14ac:dyDescent="0.3">
      <c r="A36" s="160"/>
      <c r="B36" s="163"/>
      <c r="C36" s="139" t="s">
        <v>550</v>
      </c>
      <c r="D36" s="140" t="s">
        <v>1193</v>
      </c>
      <c r="E36" s="140"/>
      <c r="F36" s="140"/>
      <c r="G36" s="140"/>
      <c r="H36" s="140"/>
      <c r="I36" s="7">
        <f>SUM('I stypen'!E34,'I stypen'!J34,'I stypen'!O34)</f>
        <v>768</v>
      </c>
      <c r="J36" s="5"/>
    </row>
    <row r="37" spans="1:10" ht="15.75" thickBot="1" x14ac:dyDescent="0.3">
      <c r="A37" s="160"/>
      <c r="B37" s="163"/>
      <c r="C37" s="139"/>
      <c r="D37" s="140" t="s">
        <v>551</v>
      </c>
      <c r="E37" s="140"/>
      <c r="F37" s="140"/>
      <c r="G37" s="140"/>
      <c r="H37" s="140"/>
      <c r="I37" s="7">
        <f>SUM('II stypen'!E34,'II stypen'!J34)</f>
        <v>917</v>
      </c>
      <c r="J37" s="5"/>
    </row>
    <row r="38" spans="1:10" ht="15.75" thickBot="1" x14ac:dyDescent="0.3">
      <c r="A38" s="160"/>
      <c r="B38" s="163"/>
      <c r="C38" s="139"/>
      <c r="D38" s="140" t="s">
        <v>552</v>
      </c>
      <c r="E38" s="140"/>
      <c r="F38" s="140"/>
      <c r="G38" s="140"/>
      <c r="H38" s="140"/>
      <c r="I38" s="7">
        <f>SUM('III stypen'!E34,'III stypen'!J34,'III stypen'!O34)</f>
        <v>810</v>
      </c>
      <c r="J38" s="5"/>
    </row>
    <row r="39" spans="1:10" ht="31.5" customHeight="1" thickBot="1" x14ac:dyDescent="0.3">
      <c r="A39" s="160"/>
      <c r="B39" s="163"/>
      <c r="C39" s="164" t="s">
        <v>1367</v>
      </c>
      <c r="D39" s="165"/>
      <c r="E39" s="165"/>
      <c r="F39" s="165"/>
      <c r="G39" s="165"/>
      <c r="H39" s="166"/>
      <c r="I39" s="135">
        <f>SUM(I40:I42)</f>
        <v>3990</v>
      </c>
      <c r="J39" s="5"/>
    </row>
    <row r="40" spans="1:10" ht="15.75" customHeight="1" thickBot="1" x14ac:dyDescent="0.3">
      <c r="A40" s="160"/>
      <c r="B40" s="163"/>
      <c r="C40" s="167" t="s">
        <v>550</v>
      </c>
      <c r="D40" s="170" t="s">
        <v>1193</v>
      </c>
      <c r="E40" s="171"/>
      <c r="F40" s="171"/>
      <c r="G40" s="171"/>
      <c r="H40" s="172"/>
      <c r="I40" s="136">
        <f>SUM(Stat!F7,Stat!I7,Stat!L7)</f>
        <v>1496</v>
      </c>
      <c r="J40" s="5"/>
    </row>
    <row r="41" spans="1:10" ht="15.75" thickBot="1" x14ac:dyDescent="0.3">
      <c r="A41" s="160"/>
      <c r="B41" s="163"/>
      <c r="C41" s="168"/>
      <c r="D41" s="170" t="s">
        <v>551</v>
      </c>
      <c r="E41" s="171"/>
      <c r="F41" s="171"/>
      <c r="G41" s="171"/>
      <c r="H41" s="172"/>
      <c r="I41" s="136">
        <f>SUM(Stat!O7,Stat!R7)</f>
        <v>1222</v>
      </c>
      <c r="J41" s="5"/>
    </row>
    <row r="42" spans="1:10" ht="15.75" thickBot="1" x14ac:dyDescent="0.3">
      <c r="A42" s="161"/>
      <c r="B42" s="163"/>
      <c r="C42" s="169"/>
      <c r="D42" s="170" t="s">
        <v>552</v>
      </c>
      <c r="E42" s="171"/>
      <c r="F42" s="171"/>
      <c r="G42" s="171"/>
      <c r="H42" s="172"/>
      <c r="I42" s="136">
        <f>SUM(Stat!U7,Stat!X7,Stat!AA7)</f>
        <v>1272</v>
      </c>
      <c r="J42" s="5"/>
    </row>
    <row r="43" spans="1:10" ht="15" customHeight="1" thickBot="1" x14ac:dyDescent="0.3">
      <c r="A43" s="150" t="s">
        <v>553</v>
      </c>
      <c r="B43" s="151" t="s">
        <v>554</v>
      </c>
      <c r="C43" s="138" t="s">
        <v>1206</v>
      </c>
      <c r="D43" s="138"/>
      <c r="E43" s="138"/>
      <c r="F43" s="138"/>
      <c r="G43" s="138"/>
      <c r="H43" s="138"/>
      <c r="I43" s="8">
        <f>I19/I11</f>
        <v>1.311363070022427</v>
      </c>
      <c r="J43" s="1"/>
    </row>
    <row r="44" spans="1:10" ht="14.85" customHeight="1" thickBot="1" x14ac:dyDescent="0.3">
      <c r="A44" s="150"/>
      <c r="B44" s="151"/>
      <c r="C44" s="152" t="s">
        <v>550</v>
      </c>
      <c r="D44" s="140" t="s">
        <v>1193</v>
      </c>
      <c r="E44" s="140"/>
      <c r="F44" s="140"/>
      <c r="G44" s="140"/>
      <c r="H44" s="140"/>
      <c r="I44" s="9">
        <f>I20/I12</f>
        <v>0.97374495095210623</v>
      </c>
      <c r="J44" s="1"/>
    </row>
    <row r="45" spans="1:10" ht="15.75" thickBot="1" x14ac:dyDescent="0.3">
      <c r="A45" s="150"/>
      <c r="B45" s="151"/>
      <c r="C45" s="152"/>
      <c r="D45" s="140" t="s">
        <v>551</v>
      </c>
      <c r="E45" s="140"/>
      <c r="F45" s="140"/>
      <c r="G45" s="140"/>
      <c r="H45" s="140"/>
      <c r="I45" s="9">
        <f>I21/I13</f>
        <v>1.5286251567070623</v>
      </c>
      <c r="J45" s="1"/>
    </row>
    <row r="46" spans="1:10" ht="15.75" customHeight="1" thickBot="1" x14ac:dyDescent="0.3">
      <c r="A46" s="150"/>
      <c r="B46" s="151"/>
      <c r="C46" s="152"/>
      <c r="D46" s="140" t="s">
        <v>552</v>
      </c>
      <c r="E46" s="140"/>
      <c r="F46" s="140"/>
      <c r="G46" s="140"/>
      <c r="H46" s="140"/>
      <c r="I46" s="9">
        <f>I22/I14</f>
        <v>1.6114443931702815</v>
      </c>
      <c r="J46" s="1"/>
    </row>
    <row r="47" spans="1:10" ht="15.75" customHeight="1" thickBot="1" x14ac:dyDescent="0.3">
      <c r="A47" s="150"/>
      <c r="B47" s="151"/>
      <c r="C47" s="138" t="s">
        <v>1207</v>
      </c>
      <c r="D47" s="138"/>
      <c r="E47" s="138"/>
      <c r="F47" s="138"/>
      <c r="G47" s="138"/>
      <c r="H47" s="138"/>
      <c r="I47" s="8">
        <f>SUM(I35,I27)/I19</f>
        <v>0.25054631828978624</v>
      </c>
      <c r="J47" s="1"/>
    </row>
    <row r="48" spans="1:10" ht="14.85" customHeight="1" thickBot="1" x14ac:dyDescent="0.3">
      <c r="A48" s="150"/>
      <c r="B48" s="151"/>
      <c r="C48" s="152" t="s">
        <v>550</v>
      </c>
      <c r="D48" s="140" t="s">
        <v>1193</v>
      </c>
      <c r="E48" s="140"/>
      <c r="F48" s="140"/>
      <c r="G48" s="140"/>
      <c r="H48" s="140"/>
      <c r="I48" s="9">
        <f>SUM(I36,I28)/I20</f>
        <v>0.24148148148148149</v>
      </c>
      <c r="J48" s="1"/>
    </row>
    <row r="49" spans="1:10" ht="15.75" thickBot="1" x14ac:dyDescent="0.3">
      <c r="A49" s="150"/>
      <c r="B49" s="151"/>
      <c r="C49" s="152"/>
      <c r="D49" s="140" t="s">
        <v>551</v>
      </c>
      <c r="E49" s="140"/>
      <c r="F49" s="140"/>
      <c r="G49" s="140"/>
      <c r="H49" s="140"/>
      <c r="I49" s="9">
        <f>SUM(I37,I29)/I21</f>
        <v>0.26243849097867689</v>
      </c>
      <c r="J49" s="1"/>
    </row>
    <row r="50" spans="1:10" ht="15.75" thickBot="1" x14ac:dyDescent="0.3">
      <c r="A50" s="150"/>
      <c r="B50" s="151"/>
      <c r="C50" s="152"/>
      <c r="D50" s="140" t="s">
        <v>552</v>
      </c>
      <c r="E50" s="140"/>
      <c r="F50" s="140"/>
      <c r="G50" s="140"/>
      <c r="H50" s="140"/>
      <c r="I50" s="9">
        <f>SUM(I38,I30)/I22</f>
        <v>0.2468499427262314</v>
      </c>
      <c r="J50" s="1"/>
    </row>
    <row r="51" spans="1:10" ht="15.75" customHeight="1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spans="1:10" x14ac:dyDescent="0.25">
      <c r="A52" s="65"/>
      <c r="B52" s="66"/>
      <c r="C52" s="66"/>
      <c r="D52" s="45"/>
      <c r="E52" s="45"/>
      <c r="F52" s="45"/>
      <c r="G52" s="45"/>
      <c r="H52" s="45"/>
      <c r="I52" s="155">
        <f ca="1">TODAY()</f>
        <v>43040</v>
      </c>
      <c r="J52" s="156"/>
    </row>
    <row r="53" spans="1:10" ht="9.75" customHeight="1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89"/>
    </row>
    <row r="54" spans="1:10" ht="18" customHeight="1" x14ac:dyDescent="0.25">
      <c r="A54" s="157" t="s">
        <v>1372</v>
      </c>
      <c r="B54" s="157"/>
      <c r="C54" s="157"/>
      <c r="D54" s="157"/>
      <c r="E54" s="157"/>
      <c r="F54" s="157"/>
      <c r="G54" s="157"/>
      <c r="H54" s="157"/>
      <c r="I54" s="157"/>
      <c r="J54" s="89"/>
    </row>
    <row r="55" spans="1:10" ht="12" customHeight="1" x14ac:dyDescent="0.25">
      <c r="A55" s="153" t="s">
        <v>1061</v>
      </c>
      <c r="B55" s="153"/>
      <c r="C55" s="153"/>
      <c r="D55" s="153"/>
      <c r="E55" s="153"/>
      <c r="F55" s="153"/>
      <c r="G55" s="153"/>
      <c r="H55" s="153"/>
      <c r="I55" s="153"/>
      <c r="J55" s="90"/>
    </row>
    <row r="56" spans="1:10" ht="18" customHeight="1" x14ac:dyDescent="0.25">
      <c r="A56" s="158" t="s">
        <v>1373</v>
      </c>
      <c r="B56" s="158"/>
      <c r="C56" s="158"/>
      <c r="D56" s="158"/>
      <c r="E56" s="158"/>
      <c r="F56" s="158"/>
      <c r="G56" s="158"/>
      <c r="H56" s="158"/>
      <c r="I56" s="158"/>
      <c r="J56" s="89"/>
    </row>
    <row r="57" spans="1:10" ht="12" customHeight="1" x14ac:dyDescent="0.25">
      <c r="A57" s="153" t="s">
        <v>1060</v>
      </c>
      <c r="B57" s="153"/>
      <c r="C57" s="153"/>
      <c r="D57" s="153"/>
      <c r="E57" s="153"/>
      <c r="F57" s="153"/>
      <c r="G57" s="153"/>
      <c r="H57" s="153"/>
      <c r="I57" s="153"/>
      <c r="J57" s="89"/>
    </row>
    <row r="58" spans="1:10" x14ac:dyDescent="0.25">
      <c r="A58" s="45"/>
      <c r="B58" s="45"/>
      <c r="C58" s="45"/>
      <c r="D58" s="45"/>
      <c r="E58" s="45"/>
      <c r="F58" s="45"/>
      <c r="G58" s="91" t="s">
        <v>1062</v>
      </c>
      <c r="H58" s="154"/>
      <c r="I58" s="154"/>
      <c r="J58" s="45"/>
    </row>
    <row r="59" spans="1:10" ht="15.75" customHeight="1" x14ac:dyDescent="0.25">
      <c r="A59" s="45"/>
      <c r="B59" s="45"/>
      <c r="C59" s="45"/>
      <c r="D59" s="45"/>
      <c r="E59" s="45"/>
      <c r="F59" s="45"/>
      <c r="G59" s="45"/>
      <c r="H59" s="153" t="s">
        <v>1063</v>
      </c>
      <c r="I59" s="153"/>
      <c r="J59" s="45"/>
    </row>
    <row r="60" spans="1:10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</row>
    <row r="62" spans="1:10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15.75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</row>
    <row r="64" spans="1:10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</row>
  </sheetData>
  <sheetProtection password="9456" sheet="1" objects="1" scenarios="1"/>
  <protectedRanges>
    <protectedRange password="E4D7" sqref="C6:J50" name="Диапазон1"/>
  </protectedRanges>
  <mergeCells count="69">
    <mergeCell ref="A9:A42"/>
    <mergeCell ref="B9:B42"/>
    <mergeCell ref="C39:H39"/>
    <mergeCell ref="C40:C42"/>
    <mergeCell ref="D40:H40"/>
    <mergeCell ref="D41:H41"/>
    <mergeCell ref="D42:H42"/>
    <mergeCell ref="C9:H9"/>
    <mergeCell ref="D20:H20"/>
    <mergeCell ref="C35:H35"/>
    <mergeCell ref="C36:C38"/>
    <mergeCell ref="D36:H36"/>
    <mergeCell ref="D37:H37"/>
    <mergeCell ref="D38:H38"/>
    <mergeCell ref="C23:H23"/>
    <mergeCell ref="C24:C26"/>
    <mergeCell ref="A57:I57"/>
    <mergeCell ref="H58:I58"/>
    <mergeCell ref="H59:I59"/>
    <mergeCell ref="I52:J52"/>
    <mergeCell ref="A55:I55"/>
    <mergeCell ref="A54:I54"/>
    <mergeCell ref="A56:I56"/>
    <mergeCell ref="D24:H24"/>
    <mergeCell ref="D25:H25"/>
    <mergeCell ref="D28:H28"/>
    <mergeCell ref="D29:H29"/>
    <mergeCell ref="C27:H27"/>
    <mergeCell ref="C28:C30"/>
    <mergeCell ref="D30:H30"/>
    <mergeCell ref="D26:H26"/>
    <mergeCell ref="A43:A50"/>
    <mergeCell ref="B43:B50"/>
    <mergeCell ref="C43:H43"/>
    <mergeCell ref="D50:H50"/>
    <mergeCell ref="D45:H45"/>
    <mergeCell ref="D46:H46"/>
    <mergeCell ref="C47:H47"/>
    <mergeCell ref="C48:C50"/>
    <mergeCell ref="D48:H48"/>
    <mergeCell ref="D49:H49"/>
    <mergeCell ref="C44:C46"/>
    <mergeCell ref="D44:H44"/>
    <mergeCell ref="A1:J1"/>
    <mergeCell ref="A2:J2"/>
    <mergeCell ref="A3:J3"/>
    <mergeCell ref="A4:J4"/>
    <mergeCell ref="C6:J6"/>
    <mergeCell ref="C7:J7"/>
    <mergeCell ref="D14:H14"/>
    <mergeCell ref="C19:H19"/>
    <mergeCell ref="C20:C22"/>
    <mergeCell ref="C15:H15"/>
    <mergeCell ref="C12:C14"/>
    <mergeCell ref="D16:H16"/>
    <mergeCell ref="D17:H17"/>
    <mergeCell ref="D18:H18"/>
    <mergeCell ref="D21:H21"/>
    <mergeCell ref="C16:C18"/>
    <mergeCell ref="D22:H22"/>
    <mergeCell ref="C10:H10"/>
    <mergeCell ref="C11:H11"/>
    <mergeCell ref="D12:H12"/>
    <mergeCell ref="D13:H13"/>
    <mergeCell ref="C31:H31"/>
    <mergeCell ref="C32:C34"/>
    <mergeCell ref="D32:H32"/>
    <mergeCell ref="D33:H33"/>
    <mergeCell ref="D34:H34"/>
  </mergeCells>
  <conditionalFormatting sqref="I47:I50">
    <cfRule type="cellIs" dxfId="20" priority="1" stopIfTrue="1" operator="greaterThan">
      <formula>0.3</formula>
    </cfRule>
  </conditionalFormatting>
  <pageMargins left="0.23622047244094491" right="3.937007874015748E-2" top="0.15748031496062992" bottom="0.15748031496062992" header="0.31496062992125984" footer="0.31496062992125984"/>
  <pageSetup paperSize="9" scale="87" firstPageNumber="0" fitToWidth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0"/>
  <sheetViews>
    <sheetView zoomScale="90" zoomScaleNormal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23" sqref="C23"/>
    </sheetView>
  </sheetViews>
  <sheetFormatPr defaultRowHeight="15" x14ac:dyDescent="0.25"/>
  <cols>
    <col min="1" max="1" width="6.7109375" style="51" customWidth="1"/>
    <col min="2" max="2" width="7.42578125" style="51" customWidth="1"/>
    <col min="3" max="3" width="32.5703125" style="62" customWidth="1"/>
    <col min="4" max="4" width="13.5703125" style="51" customWidth="1"/>
    <col min="5" max="5" width="14" style="51" customWidth="1"/>
    <col min="6" max="6" width="14" style="123" customWidth="1"/>
    <col min="7" max="9" width="14" style="51" customWidth="1"/>
    <col min="10" max="10" width="13.5703125" style="51" customWidth="1"/>
    <col min="11" max="12" width="13.42578125" style="51" customWidth="1"/>
    <col min="13" max="13" width="13.5703125" style="51" customWidth="1"/>
    <col min="14" max="15" width="14.28515625" style="51" customWidth="1"/>
    <col min="16" max="16" width="13.5703125" style="51" customWidth="1"/>
    <col min="17" max="18" width="13.140625" style="51" customWidth="1"/>
    <col min="19" max="19" width="13.5703125" style="51" customWidth="1"/>
    <col min="20" max="21" width="14.5703125" style="51" customWidth="1"/>
    <col min="22" max="22" width="13.5703125" style="51" customWidth="1"/>
    <col min="23" max="24" width="14.140625" style="51" customWidth="1"/>
    <col min="25" max="25" width="13.5703125" style="51" customWidth="1"/>
    <col min="26" max="27" width="14" style="51" customWidth="1"/>
    <col min="28" max="28" width="14.5703125" style="51" customWidth="1"/>
    <col min="29" max="29" width="12.42578125" style="51" customWidth="1"/>
    <col min="30" max="32" width="11.140625" style="51" customWidth="1"/>
    <col min="33" max="34" width="9.140625" style="51"/>
    <col min="35" max="35" width="10.140625" style="51" customWidth="1"/>
    <col min="36" max="16384" width="9.140625" style="51"/>
  </cols>
  <sheetData>
    <row r="1" spans="1:36" x14ac:dyDescent="0.25">
      <c r="A1" s="177" t="str">
        <f>Otchet!C6</f>
        <v>Управление образования администрации муниципального образования г. Бердска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87"/>
      <c r="U1" s="118"/>
      <c r="V1" s="147" t="s">
        <v>1218</v>
      </c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</row>
    <row r="2" spans="1:36" ht="23.25" x14ac:dyDescent="0.35">
      <c r="A2" s="148" t="s">
        <v>555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</row>
    <row r="3" spans="1:36" ht="23.25" x14ac:dyDescent="0.35">
      <c r="A3" s="148" t="s">
        <v>545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</row>
    <row r="4" spans="1:36" ht="24" thickBot="1" x14ac:dyDescent="0.4">
      <c r="A4" s="148" t="s">
        <v>556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</row>
    <row r="5" spans="1:36" s="130" customFormat="1" ht="90.75" customHeight="1" thickBot="1" x14ac:dyDescent="0.3">
      <c r="A5" s="128"/>
      <c r="B5" s="128"/>
      <c r="C5" s="128"/>
      <c r="D5" s="179" t="s">
        <v>1196</v>
      </c>
      <c r="E5" s="179"/>
      <c r="F5" s="180"/>
      <c r="G5" s="178" t="s">
        <v>567</v>
      </c>
      <c r="H5" s="179"/>
      <c r="I5" s="180"/>
      <c r="J5" s="178" t="s">
        <v>568</v>
      </c>
      <c r="K5" s="179"/>
      <c r="L5" s="180"/>
      <c r="M5" s="178" t="s">
        <v>592</v>
      </c>
      <c r="N5" s="179"/>
      <c r="O5" s="180"/>
      <c r="P5" s="178" t="s">
        <v>593</v>
      </c>
      <c r="Q5" s="179"/>
      <c r="R5" s="180"/>
      <c r="S5" s="178" t="s">
        <v>601</v>
      </c>
      <c r="T5" s="179"/>
      <c r="U5" s="180"/>
      <c r="V5" s="178" t="s">
        <v>602</v>
      </c>
      <c r="W5" s="179"/>
      <c r="X5" s="180"/>
      <c r="Y5" s="178" t="s">
        <v>603</v>
      </c>
      <c r="Z5" s="179"/>
      <c r="AA5" s="180"/>
      <c r="AB5" s="129" t="s">
        <v>1371</v>
      </c>
      <c r="AC5" s="181" t="s">
        <v>616</v>
      </c>
      <c r="AD5" s="182"/>
      <c r="AE5" s="182"/>
      <c r="AF5" s="183"/>
      <c r="AG5" s="181" t="s">
        <v>617</v>
      </c>
      <c r="AH5" s="182"/>
      <c r="AI5" s="182"/>
      <c r="AJ5" s="183"/>
    </row>
    <row r="6" spans="1:36" ht="39" thickBot="1" x14ac:dyDescent="0.3">
      <c r="A6" s="173" t="s">
        <v>557</v>
      </c>
      <c r="B6" s="173" t="s">
        <v>1067</v>
      </c>
      <c r="C6" s="174" t="s">
        <v>1068</v>
      </c>
      <c r="D6" s="76" t="s">
        <v>1069</v>
      </c>
      <c r="E6" s="76" t="s">
        <v>1070</v>
      </c>
      <c r="F6" s="119" t="s">
        <v>1369</v>
      </c>
      <c r="G6" s="76" t="s">
        <v>1069</v>
      </c>
      <c r="H6" s="76" t="s">
        <v>1070</v>
      </c>
      <c r="I6" s="119" t="s">
        <v>1369</v>
      </c>
      <c r="J6" s="76" t="s">
        <v>1069</v>
      </c>
      <c r="K6" s="76" t="s">
        <v>1070</v>
      </c>
      <c r="L6" s="119" t="s">
        <v>1369</v>
      </c>
      <c r="M6" s="76" t="s">
        <v>1069</v>
      </c>
      <c r="N6" s="76" t="s">
        <v>1070</v>
      </c>
      <c r="O6" s="119" t="s">
        <v>1369</v>
      </c>
      <c r="P6" s="76" t="s">
        <v>1069</v>
      </c>
      <c r="Q6" s="76" t="s">
        <v>1070</v>
      </c>
      <c r="R6" s="119" t="s">
        <v>1369</v>
      </c>
      <c r="S6" s="76" t="s">
        <v>1069</v>
      </c>
      <c r="T6" s="76" t="s">
        <v>1070</v>
      </c>
      <c r="U6" s="119" t="s">
        <v>1369</v>
      </c>
      <c r="V6" s="76" t="s">
        <v>1069</v>
      </c>
      <c r="W6" s="76" t="s">
        <v>1070</v>
      </c>
      <c r="X6" s="119" t="s">
        <v>1369</v>
      </c>
      <c r="Y6" s="76" t="s">
        <v>1069</v>
      </c>
      <c r="Z6" s="76" t="s">
        <v>1070</v>
      </c>
      <c r="AA6" s="119" t="s">
        <v>1369</v>
      </c>
      <c r="AB6" s="124" t="s">
        <v>1368</v>
      </c>
      <c r="AC6" s="85" t="s">
        <v>1194</v>
      </c>
      <c r="AD6" s="85" t="s">
        <v>612</v>
      </c>
      <c r="AE6" s="85" t="s">
        <v>614</v>
      </c>
      <c r="AF6" s="85" t="s">
        <v>611</v>
      </c>
      <c r="AG6" s="86" t="s">
        <v>1195</v>
      </c>
      <c r="AH6" s="86" t="s">
        <v>558</v>
      </c>
      <c r="AI6" s="86" t="s">
        <v>559</v>
      </c>
      <c r="AJ6" s="86" t="s">
        <v>560</v>
      </c>
    </row>
    <row r="7" spans="1:36" ht="15.75" thickBot="1" x14ac:dyDescent="0.3">
      <c r="A7" s="173"/>
      <c r="B7" s="173"/>
      <c r="C7" s="175"/>
      <c r="D7" s="10">
        <f t="shared" ref="D7:Y7" si="0">SUM(D10:D210)</f>
        <v>1129</v>
      </c>
      <c r="E7" s="10">
        <f t="shared" si="0"/>
        <v>0</v>
      </c>
      <c r="F7" s="120">
        <f>SUM(F10:F210)</f>
        <v>259</v>
      </c>
      <c r="G7" s="111">
        <f t="shared" si="0"/>
        <v>1164</v>
      </c>
      <c r="H7" s="111">
        <f t="shared" si="0"/>
        <v>0</v>
      </c>
      <c r="I7" s="120">
        <f>SUM(I10:I210)</f>
        <v>589</v>
      </c>
      <c r="J7" s="10">
        <f t="shared" si="0"/>
        <v>1173</v>
      </c>
      <c r="K7" s="10">
        <f t="shared" si="0"/>
        <v>0</v>
      </c>
      <c r="L7" s="120">
        <f>SUM(L10:L210)</f>
        <v>648</v>
      </c>
      <c r="M7" s="10">
        <f t="shared" si="0"/>
        <v>1237</v>
      </c>
      <c r="N7" s="10">
        <f>SUM(N10:N210)</f>
        <v>20</v>
      </c>
      <c r="O7" s="120">
        <f>SUM(O10:O210)</f>
        <v>610</v>
      </c>
      <c r="P7" s="10">
        <f t="shared" si="0"/>
        <v>1156</v>
      </c>
      <c r="Q7" s="10">
        <f t="shared" si="0"/>
        <v>93</v>
      </c>
      <c r="R7" s="120">
        <f>SUM(R10:R210)</f>
        <v>612</v>
      </c>
      <c r="S7" s="10">
        <f t="shared" si="0"/>
        <v>1077</v>
      </c>
      <c r="T7" s="10">
        <f>SUM(T10:T210)</f>
        <v>69</v>
      </c>
      <c r="U7" s="120">
        <f>SUM(U10:U210)</f>
        <v>547</v>
      </c>
      <c r="V7" s="10">
        <f t="shared" si="0"/>
        <v>582</v>
      </c>
      <c r="W7" s="10">
        <f t="shared" si="0"/>
        <v>85</v>
      </c>
      <c r="X7" s="120">
        <f>SUM(X10:X210)</f>
        <v>402</v>
      </c>
      <c r="Y7" s="10">
        <f t="shared" si="0"/>
        <v>508</v>
      </c>
      <c r="Z7" s="10">
        <f t="shared" ref="Z7:AJ7" si="1">SUM(Z10:Z210)</f>
        <v>56</v>
      </c>
      <c r="AA7" s="120">
        <f t="shared" si="1"/>
        <v>323</v>
      </c>
      <c r="AB7" s="125">
        <f>SUM(AB10:AB210)</f>
        <v>3990</v>
      </c>
      <c r="AC7" s="10">
        <f t="shared" si="1"/>
        <v>0</v>
      </c>
      <c r="AD7" s="10">
        <f t="shared" si="1"/>
        <v>113</v>
      </c>
      <c r="AE7" s="10">
        <f t="shared" si="1"/>
        <v>210</v>
      </c>
      <c r="AF7" s="10">
        <f t="shared" si="1"/>
        <v>323</v>
      </c>
      <c r="AG7" s="10">
        <f t="shared" si="1"/>
        <v>3466</v>
      </c>
      <c r="AH7" s="10">
        <f t="shared" si="1"/>
        <v>2393</v>
      </c>
      <c r="AI7" s="10">
        <f t="shared" si="1"/>
        <v>2167</v>
      </c>
      <c r="AJ7" s="10">
        <f t="shared" si="1"/>
        <v>8026</v>
      </c>
    </row>
    <row r="8" spans="1:36" s="131" customFormat="1" ht="60.75" thickBot="1" x14ac:dyDescent="0.3">
      <c r="A8" s="173"/>
      <c r="B8" s="173"/>
      <c r="C8" s="176"/>
      <c r="D8" s="115" t="s">
        <v>1071</v>
      </c>
      <c r="E8" s="115" t="s">
        <v>1072</v>
      </c>
      <c r="F8" s="121" t="s">
        <v>1370</v>
      </c>
      <c r="G8" s="115" t="s">
        <v>1071</v>
      </c>
      <c r="H8" s="115" t="s">
        <v>1072</v>
      </c>
      <c r="I8" s="121" t="s">
        <v>1370</v>
      </c>
      <c r="J8" s="115" t="s">
        <v>1071</v>
      </c>
      <c r="K8" s="115" t="s">
        <v>1072</v>
      </c>
      <c r="L8" s="121" t="s">
        <v>1370</v>
      </c>
      <c r="M8" s="115" t="s">
        <v>1071</v>
      </c>
      <c r="N8" s="115" t="s">
        <v>1072</v>
      </c>
      <c r="O8" s="121" t="s">
        <v>1370</v>
      </c>
      <c r="P8" s="115" t="s">
        <v>1071</v>
      </c>
      <c r="Q8" s="115" t="s">
        <v>1072</v>
      </c>
      <c r="R8" s="121" t="s">
        <v>1370</v>
      </c>
      <c r="S8" s="115" t="s">
        <v>1071</v>
      </c>
      <c r="T8" s="115" t="s">
        <v>1072</v>
      </c>
      <c r="U8" s="121" t="s">
        <v>1370</v>
      </c>
      <c r="V8" s="115" t="s">
        <v>1071</v>
      </c>
      <c r="W8" s="115" t="s">
        <v>1072</v>
      </c>
      <c r="X8" s="121" t="s">
        <v>1370</v>
      </c>
      <c r="Y8" s="115" t="s">
        <v>1071</v>
      </c>
      <c r="Z8" s="115" t="s">
        <v>1072</v>
      </c>
      <c r="AA8" s="121" t="s">
        <v>1370</v>
      </c>
      <c r="AB8" s="126" t="s">
        <v>569</v>
      </c>
      <c r="AC8" s="117" t="s">
        <v>1197</v>
      </c>
      <c r="AD8" s="117" t="s">
        <v>613</v>
      </c>
      <c r="AE8" s="117" t="s">
        <v>615</v>
      </c>
      <c r="AF8" s="117" t="s">
        <v>1198</v>
      </c>
      <c r="AG8" s="117" t="s">
        <v>1199</v>
      </c>
      <c r="AH8" s="117" t="s">
        <v>561</v>
      </c>
      <c r="AI8" s="117" t="s">
        <v>562</v>
      </c>
      <c r="AJ8" s="117" t="s">
        <v>1200</v>
      </c>
    </row>
    <row r="9" spans="1:36" s="134" customFormat="1" ht="15.75" thickBot="1" x14ac:dyDescent="0.3">
      <c r="A9" s="114">
        <v>1</v>
      </c>
      <c r="B9" s="114">
        <v>2</v>
      </c>
      <c r="C9" s="116">
        <v>3</v>
      </c>
      <c r="D9" s="116">
        <v>4</v>
      </c>
      <c r="E9" s="116">
        <v>5</v>
      </c>
      <c r="F9" s="132">
        <v>6</v>
      </c>
      <c r="G9" s="116">
        <v>7</v>
      </c>
      <c r="H9" s="116">
        <v>8</v>
      </c>
      <c r="I9" s="132">
        <v>9</v>
      </c>
      <c r="J9" s="116">
        <v>10</v>
      </c>
      <c r="K9" s="116">
        <v>11</v>
      </c>
      <c r="L9" s="132">
        <v>12</v>
      </c>
      <c r="M9" s="116">
        <v>13</v>
      </c>
      <c r="N9" s="116">
        <v>14</v>
      </c>
      <c r="O9" s="132">
        <v>15</v>
      </c>
      <c r="P9" s="116">
        <v>16</v>
      </c>
      <c r="Q9" s="116">
        <v>17</v>
      </c>
      <c r="R9" s="132">
        <v>18</v>
      </c>
      <c r="S9" s="116">
        <v>19</v>
      </c>
      <c r="T9" s="116">
        <v>20</v>
      </c>
      <c r="U9" s="132">
        <v>21</v>
      </c>
      <c r="V9" s="116">
        <v>22</v>
      </c>
      <c r="W9" s="116">
        <v>23</v>
      </c>
      <c r="X9" s="132">
        <v>24</v>
      </c>
      <c r="Y9" s="116">
        <v>25</v>
      </c>
      <c r="Z9" s="116">
        <v>26</v>
      </c>
      <c r="AA9" s="132">
        <v>27</v>
      </c>
      <c r="AB9" s="133">
        <v>28</v>
      </c>
      <c r="AC9" s="116">
        <v>29</v>
      </c>
      <c r="AD9" s="116">
        <v>30</v>
      </c>
      <c r="AE9" s="116">
        <v>31</v>
      </c>
      <c r="AF9" s="116">
        <v>32</v>
      </c>
      <c r="AG9" s="116">
        <v>33</v>
      </c>
      <c r="AH9" s="116">
        <v>34</v>
      </c>
      <c r="AI9" s="116">
        <v>35</v>
      </c>
      <c r="AJ9" s="116">
        <v>36</v>
      </c>
    </row>
    <row r="10" spans="1:36" ht="24" customHeight="1" thickBot="1" x14ac:dyDescent="0.3">
      <c r="A10" s="68">
        <v>1</v>
      </c>
      <c r="B10" s="69">
        <v>932001</v>
      </c>
      <c r="C10" s="74" t="str">
        <f>VLOOKUP($B10,Kod!$A$2:$B$1222,2,0)</f>
        <v>Муниципальное бюджетное общеобразовательное учреждение «Средняя общеобразовательная школа №1»</v>
      </c>
      <c r="D10" s="70">
        <v>116</v>
      </c>
      <c r="E10" s="70"/>
      <c r="F10" s="122">
        <v>58</v>
      </c>
      <c r="G10" s="70">
        <v>110</v>
      </c>
      <c r="H10" s="70"/>
      <c r="I10" s="122">
        <v>83</v>
      </c>
      <c r="J10" s="70">
        <v>110</v>
      </c>
      <c r="K10" s="70"/>
      <c r="L10" s="122">
        <v>84</v>
      </c>
      <c r="M10" s="70">
        <v>99</v>
      </c>
      <c r="N10" s="70"/>
      <c r="O10" s="122">
        <v>60</v>
      </c>
      <c r="P10" s="70">
        <v>99</v>
      </c>
      <c r="Q10" s="70"/>
      <c r="R10" s="122">
        <v>74</v>
      </c>
      <c r="S10" s="70">
        <v>104</v>
      </c>
      <c r="T10" s="70"/>
      <c r="U10" s="122">
        <v>67</v>
      </c>
      <c r="V10" s="70">
        <v>73</v>
      </c>
      <c r="W10" s="70"/>
      <c r="X10" s="122">
        <v>64</v>
      </c>
      <c r="Y10" s="70">
        <v>48</v>
      </c>
      <c r="Z10" s="70"/>
      <c r="AA10" s="122">
        <v>46</v>
      </c>
      <c r="AB10" s="127">
        <f>F10+I10+L10+O10+R10+U10+X10+AA10</f>
        <v>536</v>
      </c>
      <c r="AC10" s="71">
        <f t="shared" ref="AC10:AC73" si="2">E10+H10+K10</f>
        <v>0</v>
      </c>
      <c r="AD10" s="71">
        <f>N10+Q10</f>
        <v>0</v>
      </c>
      <c r="AE10" s="71">
        <f t="shared" ref="AE10:AE73" si="3">T10+W10+Z10</f>
        <v>0</v>
      </c>
      <c r="AF10" s="71">
        <f>SUM(AC10:AE10)</f>
        <v>0</v>
      </c>
      <c r="AG10" s="71">
        <f t="shared" ref="AG10:AG73" si="4">D10+G10+J10</f>
        <v>336</v>
      </c>
      <c r="AH10" s="71">
        <f>M10+P10</f>
        <v>198</v>
      </c>
      <c r="AI10" s="71">
        <f>S10+V10+Y10</f>
        <v>225</v>
      </c>
      <c r="AJ10" s="71">
        <f>SUM(AG10:AI10)</f>
        <v>759</v>
      </c>
    </row>
    <row r="11" spans="1:36" ht="24" customHeight="1" thickBot="1" x14ac:dyDescent="0.3">
      <c r="A11" s="68">
        <v>2</v>
      </c>
      <c r="B11" s="69">
        <v>932002</v>
      </c>
      <c r="C11" s="74" t="str">
        <f>VLOOKUP($B11,Kod!$A$2:$B$1222,2,0)</f>
        <v>Муниципальное бюджетное общеобразовательное учреждение «Средняя общеобразовательная школа с углубленным изучением отдельных предметов №2 «Спектр»</v>
      </c>
      <c r="D11" s="70">
        <v>0</v>
      </c>
      <c r="E11" s="70">
        <v>0</v>
      </c>
      <c r="F11" s="122">
        <v>0</v>
      </c>
      <c r="G11" s="70">
        <v>104</v>
      </c>
      <c r="H11" s="70">
        <v>0</v>
      </c>
      <c r="I11" s="70">
        <v>42</v>
      </c>
      <c r="J11" s="70">
        <v>128</v>
      </c>
      <c r="K11" s="70">
        <v>0</v>
      </c>
      <c r="L11" s="70">
        <v>62</v>
      </c>
      <c r="M11" s="70">
        <v>108</v>
      </c>
      <c r="N11" s="70">
        <v>0</v>
      </c>
      <c r="O11" s="70">
        <v>47</v>
      </c>
      <c r="P11" s="70">
        <v>123</v>
      </c>
      <c r="Q11" s="70">
        <v>0</v>
      </c>
      <c r="R11" s="70">
        <v>48</v>
      </c>
      <c r="S11" s="70">
        <v>133</v>
      </c>
      <c r="T11" s="70">
        <v>0</v>
      </c>
      <c r="U11" s="70">
        <v>61</v>
      </c>
      <c r="V11" s="70">
        <v>52</v>
      </c>
      <c r="W11" s="70">
        <v>0</v>
      </c>
      <c r="X11" s="70">
        <v>37</v>
      </c>
      <c r="Y11" s="70">
        <v>46</v>
      </c>
      <c r="Z11" s="70">
        <v>0</v>
      </c>
      <c r="AA11" s="70">
        <v>27</v>
      </c>
      <c r="AB11" s="127">
        <f t="shared" ref="AB11:AB74" si="5">F11+I11+L11+O11+R11+U11+X11+AA11</f>
        <v>324</v>
      </c>
      <c r="AC11" s="71">
        <f t="shared" si="2"/>
        <v>0</v>
      </c>
      <c r="AD11" s="71">
        <f t="shared" ref="AD11:AD74" si="6">N11+Q11</f>
        <v>0</v>
      </c>
      <c r="AE11" s="71">
        <f t="shared" si="3"/>
        <v>0</v>
      </c>
      <c r="AF11" s="71">
        <f t="shared" ref="AF11:AF74" si="7">SUM(AC11:AE11)</f>
        <v>0</v>
      </c>
      <c r="AG11" s="71">
        <f t="shared" si="4"/>
        <v>232</v>
      </c>
      <c r="AH11" s="71">
        <f t="shared" ref="AH11:AH74" si="8">M11+P11</f>
        <v>231</v>
      </c>
      <c r="AI11" s="71">
        <f t="shared" ref="AI11:AI74" si="9">S11+V11+Y11</f>
        <v>231</v>
      </c>
      <c r="AJ11" s="71">
        <f>SUM(AG11:AI11)</f>
        <v>694</v>
      </c>
    </row>
    <row r="12" spans="1:36" ht="24" customHeight="1" thickBot="1" x14ac:dyDescent="0.3">
      <c r="A12" s="68">
        <v>3</v>
      </c>
      <c r="B12" s="69">
        <v>932003</v>
      </c>
      <c r="C12" s="74" t="str">
        <f>VLOOKUP($B12,Kod!$A$2:$B$1222,2,0)</f>
        <v>Муниципальное бюджетное общеобразовательное учреждение "Средняя общеобразовательная школа № 3 "Пеликан"</v>
      </c>
      <c r="D12" s="70">
        <v>88</v>
      </c>
      <c r="E12" s="70">
        <v>0</v>
      </c>
      <c r="F12" s="122">
        <v>17</v>
      </c>
      <c r="G12" s="70">
        <v>84</v>
      </c>
      <c r="H12" s="70">
        <v>0</v>
      </c>
      <c r="I12" s="70">
        <v>28</v>
      </c>
      <c r="J12" s="70">
        <v>57</v>
      </c>
      <c r="K12" s="70">
        <v>0</v>
      </c>
      <c r="L12" s="70">
        <v>31</v>
      </c>
      <c r="M12" s="70">
        <v>55</v>
      </c>
      <c r="N12" s="70">
        <v>0</v>
      </c>
      <c r="O12" s="70">
        <v>23</v>
      </c>
      <c r="P12" s="70">
        <v>67</v>
      </c>
      <c r="Q12" s="70">
        <v>0</v>
      </c>
      <c r="R12" s="70">
        <v>34</v>
      </c>
      <c r="S12" s="70">
        <v>53</v>
      </c>
      <c r="T12" s="70">
        <v>0</v>
      </c>
      <c r="U12" s="70">
        <v>29</v>
      </c>
      <c r="V12" s="70">
        <v>25</v>
      </c>
      <c r="W12" s="70">
        <v>0</v>
      </c>
      <c r="X12" s="70">
        <v>20</v>
      </c>
      <c r="Y12" s="70">
        <v>18</v>
      </c>
      <c r="Z12" s="70">
        <v>0</v>
      </c>
      <c r="AA12" s="70">
        <v>13</v>
      </c>
      <c r="AB12" s="127">
        <f t="shared" si="5"/>
        <v>195</v>
      </c>
      <c r="AC12" s="71">
        <f t="shared" si="2"/>
        <v>0</v>
      </c>
      <c r="AD12" s="71">
        <f t="shared" si="6"/>
        <v>0</v>
      </c>
      <c r="AE12" s="71">
        <f t="shared" si="3"/>
        <v>0</v>
      </c>
      <c r="AF12" s="71">
        <f t="shared" si="7"/>
        <v>0</v>
      </c>
      <c r="AG12" s="71">
        <f t="shared" si="4"/>
        <v>229</v>
      </c>
      <c r="AH12" s="71">
        <f t="shared" si="8"/>
        <v>122</v>
      </c>
      <c r="AI12" s="71">
        <f t="shared" si="9"/>
        <v>96</v>
      </c>
      <c r="AJ12" s="71">
        <f>SUM(AG12:AI12)</f>
        <v>447</v>
      </c>
    </row>
    <row r="13" spans="1:36" ht="24" customHeight="1" thickBot="1" x14ac:dyDescent="0.3">
      <c r="A13" s="68">
        <v>4</v>
      </c>
      <c r="B13" s="69">
        <v>932004</v>
      </c>
      <c r="C13" s="74" t="str">
        <f>VLOOKUP($B13,Kod!$A$2:$B$1222,2,0)</f>
        <v>Муниципальное автономное  общеобразовательное учреждение - средняя общеобразовательная школа № 4</v>
      </c>
      <c r="D13" s="70">
        <v>30</v>
      </c>
      <c r="E13" s="70">
        <v>0</v>
      </c>
      <c r="F13" s="122">
        <v>13</v>
      </c>
      <c r="G13" s="70">
        <v>23</v>
      </c>
      <c r="H13" s="70">
        <v>0</v>
      </c>
      <c r="I13" s="70">
        <v>14</v>
      </c>
      <c r="J13" s="70">
        <v>42</v>
      </c>
      <c r="K13" s="70">
        <v>0</v>
      </c>
      <c r="L13" s="70">
        <v>26</v>
      </c>
      <c r="M13" s="70">
        <v>41</v>
      </c>
      <c r="N13" s="70">
        <v>0</v>
      </c>
      <c r="O13" s="70">
        <v>30</v>
      </c>
      <c r="P13" s="70">
        <v>28</v>
      </c>
      <c r="Q13" s="70">
        <v>0</v>
      </c>
      <c r="R13" s="70">
        <v>15</v>
      </c>
      <c r="S13" s="70">
        <v>28</v>
      </c>
      <c r="T13" s="70">
        <v>0</v>
      </c>
      <c r="U13" s="70">
        <v>16</v>
      </c>
      <c r="V13" s="70"/>
      <c r="W13" s="70"/>
      <c r="X13" s="70"/>
      <c r="Y13" s="70">
        <v>11</v>
      </c>
      <c r="Z13" s="70">
        <v>0</v>
      </c>
      <c r="AA13" s="70">
        <v>9</v>
      </c>
      <c r="AB13" s="127">
        <f t="shared" si="5"/>
        <v>123</v>
      </c>
      <c r="AC13" s="71">
        <f t="shared" si="2"/>
        <v>0</v>
      </c>
      <c r="AD13" s="71">
        <f t="shared" si="6"/>
        <v>0</v>
      </c>
      <c r="AE13" s="71">
        <f t="shared" si="3"/>
        <v>0</v>
      </c>
      <c r="AF13" s="71">
        <f t="shared" si="7"/>
        <v>0</v>
      </c>
      <c r="AG13" s="71">
        <f t="shared" si="4"/>
        <v>95</v>
      </c>
      <c r="AH13" s="71">
        <f t="shared" si="8"/>
        <v>69</v>
      </c>
      <c r="AI13" s="71">
        <f t="shared" si="9"/>
        <v>39</v>
      </c>
      <c r="AJ13" s="71">
        <f t="shared" ref="AJ13:AJ73" si="10">SUM(AG13:AI13)</f>
        <v>203</v>
      </c>
    </row>
    <row r="14" spans="1:36" ht="24" customHeight="1" thickBot="1" x14ac:dyDescent="0.3">
      <c r="A14" s="68">
        <v>5</v>
      </c>
      <c r="B14" s="69">
        <v>932005</v>
      </c>
      <c r="C14" s="74" t="str">
        <f>VLOOKUP($B14,Kod!$A$2:$B$1222,2,0)</f>
        <v>Муниципальное бюджетное общеобразовательное учреждение "Средняя общеобразовательная школа № 5"</v>
      </c>
      <c r="D14" s="70">
        <v>111</v>
      </c>
      <c r="E14" s="70">
        <v>0</v>
      </c>
      <c r="F14" s="122">
        <v>0</v>
      </c>
      <c r="G14" s="70">
        <v>119</v>
      </c>
      <c r="H14" s="70">
        <v>0</v>
      </c>
      <c r="I14" s="70">
        <v>50</v>
      </c>
      <c r="J14" s="70">
        <v>85</v>
      </c>
      <c r="K14" s="70">
        <v>0</v>
      </c>
      <c r="L14" s="70">
        <v>28</v>
      </c>
      <c r="M14" s="70">
        <v>94</v>
      </c>
      <c r="N14" s="70">
        <v>0</v>
      </c>
      <c r="O14" s="70">
        <v>41</v>
      </c>
      <c r="P14" s="70">
        <v>79</v>
      </c>
      <c r="Q14" s="70">
        <v>0</v>
      </c>
      <c r="R14" s="70">
        <v>43</v>
      </c>
      <c r="S14" s="70">
        <v>69</v>
      </c>
      <c r="T14" s="70">
        <v>0</v>
      </c>
      <c r="U14" s="70">
        <v>24</v>
      </c>
      <c r="V14" s="70">
        <v>28</v>
      </c>
      <c r="W14" s="70">
        <v>0</v>
      </c>
      <c r="X14" s="70">
        <v>19</v>
      </c>
      <c r="Y14" s="70">
        <v>26</v>
      </c>
      <c r="Z14" s="70">
        <v>0</v>
      </c>
      <c r="AA14" s="70">
        <v>12</v>
      </c>
      <c r="AB14" s="127">
        <f t="shared" si="5"/>
        <v>217</v>
      </c>
      <c r="AC14" s="71">
        <f t="shared" si="2"/>
        <v>0</v>
      </c>
      <c r="AD14" s="71">
        <f t="shared" si="6"/>
        <v>0</v>
      </c>
      <c r="AE14" s="71">
        <f t="shared" si="3"/>
        <v>0</v>
      </c>
      <c r="AF14" s="71">
        <f t="shared" si="7"/>
        <v>0</v>
      </c>
      <c r="AG14" s="71">
        <f t="shared" si="4"/>
        <v>315</v>
      </c>
      <c r="AH14" s="71">
        <f t="shared" si="8"/>
        <v>173</v>
      </c>
      <c r="AI14" s="71">
        <f t="shared" si="9"/>
        <v>123</v>
      </c>
      <c r="AJ14" s="71">
        <f t="shared" si="10"/>
        <v>611</v>
      </c>
    </row>
    <row r="15" spans="1:36" ht="24" customHeight="1" thickBot="1" x14ac:dyDescent="0.3">
      <c r="A15" s="68">
        <v>6</v>
      </c>
      <c r="B15" s="69">
        <v>932006</v>
      </c>
      <c r="C15" s="74" t="str">
        <f>VLOOKUP($B15,Kod!$A$2:$B$1222,2,0)</f>
        <v>Муниципальное автономное общеобразовательное учреждение "Лицей № 6"</v>
      </c>
      <c r="D15" s="70">
        <v>89</v>
      </c>
      <c r="E15" s="70">
        <v>0</v>
      </c>
      <c r="F15" s="122">
        <v>37</v>
      </c>
      <c r="G15" s="70">
        <v>96</v>
      </c>
      <c r="H15" s="70">
        <v>0</v>
      </c>
      <c r="I15" s="70">
        <v>62</v>
      </c>
      <c r="J15" s="70">
        <v>87</v>
      </c>
      <c r="K15" s="70">
        <v>0</v>
      </c>
      <c r="L15" s="70">
        <v>63</v>
      </c>
      <c r="M15" s="70">
        <v>100</v>
      </c>
      <c r="N15" s="70">
        <v>0</v>
      </c>
      <c r="O15" s="70">
        <v>73</v>
      </c>
      <c r="P15" s="70">
        <v>111</v>
      </c>
      <c r="Q15" s="70">
        <v>29</v>
      </c>
      <c r="R15" s="70">
        <v>76</v>
      </c>
      <c r="S15" s="70">
        <v>107</v>
      </c>
      <c r="T15" s="70">
        <v>21</v>
      </c>
      <c r="U15" s="70">
        <v>54</v>
      </c>
      <c r="V15" s="70">
        <v>76</v>
      </c>
      <c r="W15" s="70">
        <v>25</v>
      </c>
      <c r="X15" s="70">
        <v>55</v>
      </c>
      <c r="Y15" s="70">
        <v>51</v>
      </c>
      <c r="Z15" s="70">
        <v>25</v>
      </c>
      <c r="AA15" s="70">
        <v>43</v>
      </c>
      <c r="AB15" s="127">
        <f t="shared" si="5"/>
        <v>463</v>
      </c>
      <c r="AC15" s="71">
        <f t="shared" si="2"/>
        <v>0</v>
      </c>
      <c r="AD15" s="71">
        <f t="shared" si="6"/>
        <v>29</v>
      </c>
      <c r="AE15" s="71">
        <f t="shared" si="3"/>
        <v>71</v>
      </c>
      <c r="AF15" s="71">
        <f t="shared" si="7"/>
        <v>100</v>
      </c>
      <c r="AG15" s="71">
        <f t="shared" si="4"/>
        <v>272</v>
      </c>
      <c r="AH15" s="71">
        <f t="shared" si="8"/>
        <v>211</v>
      </c>
      <c r="AI15" s="71">
        <f t="shared" si="9"/>
        <v>234</v>
      </c>
      <c r="AJ15" s="71">
        <f t="shared" si="10"/>
        <v>717</v>
      </c>
    </row>
    <row r="16" spans="1:36" ht="24" customHeight="1" thickBot="1" x14ac:dyDescent="0.3">
      <c r="A16" s="68">
        <v>7</v>
      </c>
      <c r="B16" s="69">
        <v>932007</v>
      </c>
      <c r="C16" s="74" t="str">
        <f>VLOOKUP($B16,Kod!$A$2:$B$1222,2,0)</f>
        <v>муниципальное автономное общеобразовательное учреждение «Лицей №7»</v>
      </c>
      <c r="D16" s="70">
        <v>88</v>
      </c>
      <c r="E16" s="70">
        <v>0</v>
      </c>
      <c r="F16" s="122">
        <v>37</v>
      </c>
      <c r="G16" s="70">
        <v>91</v>
      </c>
      <c r="H16" s="70">
        <v>0</v>
      </c>
      <c r="I16" s="70">
        <v>45</v>
      </c>
      <c r="J16" s="70">
        <v>88</v>
      </c>
      <c r="K16" s="70">
        <v>0</v>
      </c>
      <c r="L16" s="70">
        <v>56</v>
      </c>
      <c r="M16" s="70">
        <v>104</v>
      </c>
      <c r="N16" s="70">
        <v>0</v>
      </c>
      <c r="O16" s="70">
        <v>70</v>
      </c>
      <c r="P16" s="70">
        <v>77</v>
      </c>
      <c r="Q16" s="70">
        <v>25</v>
      </c>
      <c r="R16" s="70">
        <v>43</v>
      </c>
      <c r="S16" s="70">
        <v>80</v>
      </c>
      <c r="T16" s="70">
        <v>24</v>
      </c>
      <c r="U16" s="70">
        <v>56</v>
      </c>
      <c r="V16" s="70">
        <v>68</v>
      </c>
      <c r="W16" s="70">
        <v>45</v>
      </c>
      <c r="X16" s="70">
        <v>48</v>
      </c>
      <c r="Y16" s="70">
        <v>43</v>
      </c>
      <c r="Z16" s="70">
        <v>15</v>
      </c>
      <c r="AA16" s="70">
        <v>27</v>
      </c>
      <c r="AB16" s="127">
        <f t="shared" si="5"/>
        <v>382</v>
      </c>
      <c r="AC16" s="71">
        <f t="shared" si="2"/>
        <v>0</v>
      </c>
      <c r="AD16" s="71">
        <f t="shared" si="6"/>
        <v>25</v>
      </c>
      <c r="AE16" s="71">
        <f t="shared" si="3"/>
        <v>84</v>
      </c>
      <c r="AF16" s="71">
        <f t="shared" si="7"/>
        <v>109</v>
      </c>
      <c r="AG16" s="71">
        <f t="shared" si="4"/>
        <v>267</v>
      </c>
      <c r="AH16" s="71">
        <f t="shared" si="8"/>
        <v>181</v>
      </c>
      <c r="AI16" s="71">
        <f t="shared" si="9"/>
        <v>191</v>
      </c>
      <c r="AJ16" s="71">
        <f t="shared" si="10"/>
        <v>639</v>
      </c>
    </row>
    <row r="17" spans="1:36" ht="24" customHeight="1" thickBot="1" x14ac:dyDescent="0.3">
      <c r="A17" s="68">
        <v>8</v>
      </c>
      <c r="B17" s="69">
        <v>932008</v>
      </c>
      <c r="C17" s="74" t="str">
        <f>VLOOKUP($B17,Kod!$A$2:$B$1222,2,0)</f>
        <v>Муниципальное бюджетное общеобразовательное учреждение "Средняя общеобразовательная школа №8"</v>
      </c>
      <c r="D17" s="70">
        <v>118</v>
      </c>
      <c r="E17" s="70">
        <v>0</v>
      </c>
      <c r="F17" s="122">
        <v>0</v>
      </c>
      <c r="G17" s="70">
        <v>106</v>
      </c>
      <c r="H17" s="70">
        <v>0</v>
      </c>
      <c r="I17" s="70">
        <v>51</v>
      </c>
      <c r="J17" s="70">
        <v>95</v>
      </c>
      <c r="K17" s="70">
        <v>0</v>
      </c>
      <c r="L17" s="70">
        <v>46</v>
      </c>
      <c r="M17" s="70">
        <v>93</v>
      </c>
      <c r="N17" s="70">
        <v>0</v>
      </c>
      <c r="O17" s="70">
        <v>22</v>
      </c>
      <c r="P17" s="70">
        <v>83</v>
      </c>
      <c r="Q17" s="70">
        <v>0</v>
      </c>
      <c r="R17" s="70">
        <v>35</v>
      </c>
      <c r="S17" s="70">
        <v>75</v>
      </c>
      <c r="T17" s="70">
        <v>0</v>
      </c>
      <c r="U17" s="70">
        <v>50</v>
      </c>
      <c r="V17" s="70">
        <v>26</v>
      </c>
      <c r="W17" s="70">
        <v>0</v>
      </c>
      <c r="X17" s="70">
        <v>12</v>
      </c>
      <c r="Y17" s="70">
        <v>20</v>
      </c>
      <c r="Z17" s="70">
        <v>0</v>
      </c>
      <c r="AA17" s="70">
        <v>12</v>
      </c>
      <c r="AB17" s="127">
        <f t="shared" si="5"/>
        <v>228</v>
      </c>
      <c r="AC17" s="71">
        <f t="shared" si="2"/>
        <v>0</v>
      </c>
      <c r="AD17" s="71">
        <f t="shared" si="6"/>
        <v>0</v>
      </c>
      <c r="AE17" s="71">
        <f t="shared" si="3"/>
        <v>0</v>
      </c>
      <c r="AF17" s="71">
        <f t="shared" si="7"/>
        <v>0</v>
      </c>
      <c r="AG17" s="71">
        <f t="shared" si="4"/>
        <v>319</v>
      </c>
      <c r="AH17" s="71">
        <f t="shared" si="8"/>
        <v>176</v>
      </c>
      <c r="AI17" s="71">
        <f t="shared" si="9"/>
        <v>121</v>
      </c>
      <c r="AJ17" s="71">
        <f t="shared" si="10"/>
        <v>616</v>
      </c>
    </row>
    <row r="18" spans="1:36" ht="24" customHeight="1" thickBot="1" x14ac:dyDescent="0.3">
      <c r="A18" s="68">
        <v>9</v>
      </c>
      <c r="B18" s="69">
        <v>932009</v>
      </c>
      <c r="C18" s="74" t="str">
        <f>VLOOKUP($B18,Kod!$A$2:$B$1222,2,0)</f>
        <v>Муниципальное бюджетное общеобразовательное учреждение " Средняя общеобразовательная школа № 9"</v>
      </c>
      <c r="D18" s="70">
        <v>55</v>
      </c>
      <c r="E18" s="70"/>
      <c r="F18" s="122">
        <v>13</v>
      </c>
      <c r="G18" s="70">
        <v>54</v>
      </c>
      <c r="H18" s="70"/>
      <c r="I18" s="70">
        <v>7</v>
      </c>
      <c r="J18" s="70">
        <v>52</v>
      </c>
      <c r="K18" s="70"/>
      <c r="L18" s="70">
        <v>17</v>
      </c>
      <c r="M18" s="70">
        <v>55</v>
      </c>
      <c r="N18" s="70"/>
      <c r="O18" s="70">
        <v>14</v>
      </c>
      <c r="P18" s="70">
        <v>55</v>
      </c>
      <c r="Q18" s="70"/>
      <c r="R18" s="70">
        <v>16</v>
      </c>
      <c r="S18" s="70">
        <v>54</v>
      </c>
      <c r="T18" s="70"/>
      <c r="U18" s="70">
        <v>9</v>
      </c>
      <c r="V18" s="70">
        <v>21</v>
      </c>
      <c r="W18" s="70"/>
      <c r="X18" s="70">
        <v>8</v>
      </c>
      <c r="Y18" s="70">
        <v>23</v>
      </c>
      <c r="Z18" s="70"/>
      <c r="AA18" s="70">
        <v>4</v>
      </c>
      <c r="AB18" s="127">
        <f t="shared" si="5"/>
        <v>88</v>
      </c>
      <c r="AC18" s="71">
        <f t="shared" si="2"/>
        <v>0</v>
      </c>
      <c r="AD18" s="71">
        <f t="shared" si="6"/>
        <v>0</v>
      </c>
      <c r="AE18" s="71">
        <f t="shared" si="3"/>
        <v>0</v>
      </c>
      <c r="AF18" s="71">
        <f t="shared" si="7"/>
        <v>0</v>
      </c>
      <c r="AG18" s="71">
        <f t="shared" si="4"/>
        <v>161</v>
      </c>
      <c r="AH18" s="71">
        <f t="shared" si="8"/>
        <v>110</v>
      </c>
      <c r="AI18" s="71">
        <f t="shared" si="9"/>
        <v>98</v>
      </c>
      <c r="AJ18" s="71">
        <f t="shared" si="10"/>
        <v>369</v>
      </c>
    </row>
    <row r="19" spans="1:36" ht="24" customHeight="1" thickBot="1" x14ac:dyDescent="0.3">
      <c r="A19" s="68">
        <v>10</v>
      </c>
      <c r="B19" s="69">
        <v>932010</v>
      </c>
      <c r="C19" s="74" t="str">
        <f>VLOOKUP($B19,Kod!$A$2:$B$1222,2,0)</f>
        <v>Муниципальное бюджетное общеобразовательное учреждение "Средняя общеобразовательная школа № 10 "Пересвет"</v>
      </c>
      <c r="D19" s="70">
        <v>50</v>
      </c>
      <c r="E19" s="70">
        <v>0</v>
      </c>
      <c r="F19" s="122">
        <v>24</v>
      </c>
      <c r="G19" s="70">
        <v>55</v>
      </c>
      <c r="H19" s="70">
        <v>0</v>
      </c>
      <c r="I19" s="70">
        <v>44</v>
      </c>
      <c r="J19" s="70">
        <v>56</v>
      </c>
      <c r="K19" s="70">
        <v>0</v>
      </c>
      <c r="L19" s="70">
        <v>25</v>
      </c>
      <c r="M19" s="70">
        <v>67</v>
      </c>
      <c r="N19" s="70">
        <v>0</v>
      </c>
      <c r="O19" s="70">
        <v>32</v>
      </c>
      <c r="P19" s="70">
        <v>75</v>
      </c>
      <c r="Q19" s="70">
        <v>0</v>
      </c>
      <c r="R19" s="70">
        <v>26</v>
      </c>
      <c r="S19" s="70">
        <v>52</v>
      </c>
      <c r="T19" s="70">
        <v>0</v>
      </c>
      <c r="U19" s="70">
        <v>22</v>
      </c>
      <c r="V19" s="70">
        <v>30</v>
      </c>
      <c r="W19" s="70">
        <v>0</v>
      </c>
      <c r="X19" s="70">
        <v>25</v>
      </c>
      <c r="Y19" s="70">
        <v>47</v>
      </c>
      <c r="Z19" s="70">
        <v>0</v>
      </c>
      <c r="AA19" s="70">
        <v>32</v>
      </c>
      <c r="AB19" s="127">
        <f t="shared" si="5"/>
        <v>230</v>
      </c>
      <c r="AC19" s="71">
        <f t="shared" si="2"/>
        <v>0</v>
      </c>
      <c r="AD19" s="71">
        <f t="shared" si="6"/>
        <v>0</v>
      </c>
      <c r="AE19" s="71">
        <f t="shared" si="3"/>
        <v>0</v>
      </c>
      <c r="AF19" s="71">
        <f t="shared" si="7"/>
        <v>0</v>
      </c>
      <c r="AG19" s="71">
        <f t="shared" si="4"/>
        <v>161</v>
      </c>
      <c r="AH19" s="71">
        <f t="shared" si="8"/>
        <v>142</v>
      </c>
      <c r="AI19" s="71">
        <f t="shared" si="9"/>
        <v>129</v>
      </c>
      <c r="AJ19" s="71">
        <f t="shared" si="10"/>
        <v>432</v>
      </c>
    </row>
    <row r="20" spans="1:36" ht="24" customHeight="1" thickBot="1" x14ac:dyDescent="0.3">
      <c r="A20" s="68">
        <v>11</v>
      </c>
      <c r="B20" s="69">
        <v>932011</v>
      </c>
      <c r="C20" s="74" t="str">
        <f>VLOOKUP($B20,Kod!$A$2:$B$1222,2,0)</f>
        <v>Муниципальное бюджетное общеобразовательное учреждение "Средняя общеобразовательная школа № 11"</v>
      </c>
      <c r="D20" s="70">
        <v>104</v>
      </c>
      <c r="E20" s="70">
        <v>0</v>
      </c>
      <c r="F20" s="122">
        <v>0</v>
      </c>
      <c r="G20" s="70">
        <v>83</v>
      </c>
      <c r="H20" s="70">
        <v>0</v>
      </c>
      <c r="I20" s="70">
        <v>21</v>
      </c>
      <c r="J20" s="70">
        <v>84</v>
      </c>
      <c r="K20" s="70">
        <v>0</v>
      </c>
      <c r="L20" s="70">
        <v>56</v>
      </c>
      <c r="M20" s="70">
        <v>88</v>
      </c>
      <c r="N20" s="70">
        <v>0</v>
      </c>
      <c r="O20" s="70">
        <v>48</v>
      </c>
      <c r="P20" s="70">
        <v>59</v>
      </c>
      <c r="Q20" s="70">
        <v>0</v>
      </c>
      <c r="R20" s="70">
        <v>51</v>
      </c>
      <c r="S20" s="70">
        <v>52</v>
      </c>
      <c r="T20" s="70">
        <v>0</v>
      </c>
      <c r="U20" s="70">
        <v>27</v>
      </c>
      <c r="V20" s="70">
        <v>30</v>
      </c>
      <c r="W20" s="70">
        <v>0</v>
      </c>
      <c r="X20" s="70">
        <v>17</v>
      </c>
      <c r="Y20" s="70">
        <v>45</v>
      </c>
      <c r="Z20" s="70">
        <v>0</v>
      </c>
      <c r="AA20" s="70">
        <v>20</v>
      </c>
      <c r="AB20" s="127">
        <f t="shared" si="5"/>
        <v>240</v>
      </c>
      <c r="AC20" s="71">
        <f t="shared" si="2"/>
        <v>0</v>
      </c>
      <c r="AD20" s="71">
        <f t="shared" si="6"/>
        <v>0</v>
      </c>
      <c r="AE20" s="71">
        <f t="shared" si="3"/>
        <v>0</v>
      </c>
      <c r="AF20" s="71">
        <f t="shared" si="7"/>
        <v>0</v>
      </c>
      <c r="AG20" s="71">
        <f t="shared" si="4"/>
        <v>271</v>
      </c>
      <c r="AH20" s="71">
        <f t="shared" si="8"/>
        <v>147</v>
      </c>
      <c r="AI20" s="71">
        <f t="shared" si="9"/>
        <v>127</v>
      </c>
      <c r="AJ20" s="71">
        <f t="shared" si="10"/>
        <v>545</v>
      </c>
    </row>
    <row r="21" spans="1:36" ht="24" customHeight="1" thickBot="1" x14ac:dyDescent="0.3">
      <c r="A21" s="68">
        <v>12</v>
      </c>
      <c r="B21" s="69">
        <v>932012</v>
      </c>
      <c r="C21" s="74" t="str">
        <f>VLOOKUP($B21,Kod!$A$2:$B$1222,2,0)</f>
        <v>Муниципальное бюджетное общеобразовательное учреждение"Средняя общеобразовательная школа № 12"</v>
      </c>
      <c r="D21" s="70">
        <v>96</v>
      </c>
      <c r="E21" s="70">
        <v>0</v>
      </c>
      <c r="F21" s="122">
        <v>5</v>
      </c>
      <c r="G21" s="70">
        <v>88</v>
      </c>
      <c r="H21" s="70">
        <v>0</v>
      </c>
      <c r="I21" s="70">
        <v>36</v>
      </c>
      <c r="J21" s="70">
        <v>118</v>
      </c>
      <c r="K21" s="70">
        <v>0</v>
      </c>
      <c r="L21" s="70">
        <v>45</v>
      </c>
      <c r="M21" s="70">
        <v>104</v>
      </c>
      <c r="N21" s="70">
        <v>0</v>
      </c>
      <c r="O21" s="70">
        <v>30</v>
      </c>
      <c r="P21" s="70">
        <v>76</v>
      </c>
      <c r="Q21" s="70">
        <v>0</v>
      </c>
      <c r="R21" s="70">
        <v>23</v>
      </c>
      <c r="S21" s="70">
        <v>62</v>
      </c>
      <c r="T21" s="70">
        <v>0</v>
      </c>
      <c r="U21" s="70">
        <v>22</v>
      </c>
      <c r="V21" s="70">
        <v>30</v>
      </c>
      <c r="W21" s="70">
        <v>0</v>
      </c>
      <c r="X21" s="70">
        <v>23</v>
      </c>
      <c r="Y21" s="70">
        <v>25</v>
      </c>
      <c r="Z21" s="70">
        <v>0</v>
      </c>
      <c r="AA21" s="70">
        <v>12</v>
      </c>
      <c r="AB21" s="127">
        <f t="shared" si="5"/>
        <v>196</v>
      </c>
      <c r="AC21" s="71">
        <f t="shared" si="2"/>
        <v>0</v>
      </c>
      <c r="AD21" s="71">
        <f t="shared" si="6"/>
        <v>0</v>
      </c>
      <c r="AE21" s="71">
        <f t="shared" si="3"/>
        <v>0</v>
      </c>
      <c r="AF21" s="71">
        <f t="shared" si="7"/>
        <v>0</v>
      </c>
      <c r="AG21" s="71">
        <f t="shared" si="4"/>
        <v>302</v>
      </c>
      <c r="AH21" s="71">
        <f t="shared" si="8"/>
        <v>180</v>
      </c>
      <c r="AI21" s="71">
        <f t="shared" si="9"/>
        <v>117</v>
      </c>
      <c r="AJ21" s="71">
        <f t="shared" si="10"/>
        <v>599</v>
      </c>
    </row>
    <row r="22" spans="1:36" ht="24" customHeight="1" thickBot="1" x14ac:dyDescent="0.3">
      <c r="A22" s="68">
        <v>13</v>
      </c>
      <c r="B22" s="69">
        <v>932013</v>
      </c>
      <c r="C22" s="74" t="str">
        <f>VLOOKUP($B22,Kod!$A$2:$B$1222,2,0)</f>
        <v>Муниципальное бюджетное общеобразовательное учреждение «Средняя общеобразовательная школа №13»</v>
      </c>
      <c r="D22" s="70">
        <v>115</v>
      </c>
      <c r="E22" s="70"/>
      <c r="F22" s="122"/>
      <c r="G22" s="70">
        <v>83</v>
      </c>
      <c r="H22" s="70"/>
      <c r="I22" s="70">
        <v>43</v>
      </c>
      <c r="J22" s="70">
        <v>101</v>
      </c>
      <c r="K22" s="70"/>
      <c r="L22" s="70">
        <v>44</v>
      </c>
      <c r="M22" s="70">
        <v>112</v>
      </c>
      <c r="N22" s="70"/>
      <c r="O22" s="70">
        <v>31</v>
      </c>
      <c r="P22" s="70">
        <v>107</v>
      </c>
      <c r="Q22" s="70"/>
      <c r="R22" s="70">
        <v>36</v>
      </c>
      <c r="S22" s="70">
        <v>99</v>
      </c>
      <c r="T22" s="70"/>
      <c r="U22" s="70">
        <v>29</v>
      </c>
      <c r="V22" s="70">
        <v>54</v>
      </c>
      <c r="W22" s="70"/>
      <c r="X22" s="70">
        <v>15</v>
      </c>
      <c r="Y22" s="70">
        <v>53</v>
      </c>
      <c r="Z22" s="70"/>
      <c r="AA22" s="70">
        <v>21</v>
      </c>
      <c r="AB22" s="127">
        <f t="shared" si="5"/>
        <v>219</v>
      </c>
      <c r="AC22" s="71">
        <f t="shared" si="2"/>
        <v>0</v>
      </c>
      <c r="AD22" s="71">
        <f t="shared" si="6"/>
        <v>0</v>
      </c>
      <c r="AE22" s="71">
        <f t="shared" si="3"/>
        <v>0</v>
      </c>
      <c r="AF22" s="71">
        <f t="shared" si="7"/>
        <v>0</v>
      </c>
      <c r="AG22" s="71">
        <f t="shared" si="4"/>
        <v>299</v>
      </c>
      <c r="AH22" s="71">
        <f t="shared" si="8"/>
        <v>219</v>
      </c>
      <c r="AI22" s="71">
        <f t="shared" si="9"/>
        <v>206</v>
      </c>
      <c r="AJ22" s="71">
        <f t="shared" si="10"/>
        <v>724</v>
      </c>
    </row>
    <row r="23" spans="1:36" ht="24" customHeight="1" thickBot="1" x14ac:dyDescent="0.3">
      <c r="A23" s="68">
        <v>14</v>
      </c>
      <c r="B23" s="69">
        <v>932015</v>
      </c>
      <c r="C23" s="74" t="str">
        <f>VLOOKUP($B23,Kod!$A$2:$B$1222,2,0)</f>
        <v>Муниципальное автономное общеобразовательное учреждение «Экономический лицей»</v>
      </c>
      <c r="D23" s="70">
        <v>52</v>
      </c>
      <c r="E23" s="70">
        <v>0</v>
      </c>
      <c r="F23" s="122">
        <v>52</v>
      </c>
      <c r="G23" s="70">
        <v>57</v>
      </c>
      <c r="H23" s="70">
        <v>0</v>
      </c>
      <c r="I23" s="70">
        <v>57</v>
      </c>
      <c r="J23" s="70">
        <v>56</v>
      </c>
      <c r="K23" s="70">
        <v>0</v>
      </c>
      <c r="L23" s="70">
        <v>56</v>
      </c>
      <c r="M23" s="70">
        <v>56</v>
      </c>
      <c r="N23" s="70">
        <v>20</v>
      </c>
      <c r="O23" s="70">
        <v>56</v>
      </c>
      <c r="P23" s="70">
        <v>55</v>
      </c>
      <c r="Q23" s="70">
        <v>39</v>
      </c>
      <c r="R23" s="70">
        <v>55</v>
      </c>
      <c r="S23" s="70">
        <v>43</v>
      </c>
      <c r="T23" s="70">
        <v>24</v>
      </c>
      <c r="U23" s="70">
        <v>43</v>
      </c>
      <c r="V23" s="70">
        <v>31</v>
      </c>
      <c r="W23" s="70">
        <v>15</v>
      </c>
      <c r="X23" s="70">
        <v>31</v>
      </c>
      <c r="Y23" s="70">
        <v>32</v>
      </c>
      <c r="Z23" s="70">
        <v>16</v>
      </c>
      <c r="AA23" s="70">
        <v>32</v>
      </c>
      <c r="AB23" s="127">
        <f t="shared" si="5"/>
        <v>382</v>
      </c>
      <c r="AC23" s="71">
        <f t="shared" si="2"/>
        <v>0</v>
      </c>
      <c r="AD23" s="71">
        <f t="shared" si="6"/>
        <v>59</v>
      </c>
      <c r="AE23" s="71">
        <f t="shared" si="3"/>
        <v>55</v>
      </c>
      <c r="AF23" s="71">
        <f t="shared" si="7"/>
        <v>114</v>
      </c>
      <c r="AG23" s="71">
        <f t="shared" si="4"/>
        <v>165</v>
      </c>
      <c r="AH23" s="71">
        <f t="shared" si="8"/>
        <v>111</v>
      </c>
      <c r="AI23" s="71">
        <f t="shared" si="9"/>
        <v>106</v>
      </c>
      <c r="AJ23" s="71">
        <f t="shared" si="10"/>
        <v>382</v>
      </c>
    </row>
    <row r="24" spans="1:36" ht="24" customHeight="1" thickBot="1" x14ac:dyDescent="0.3">
      <c r="A24" s="68">
        <v>15</v>
      </c>
      <c r="B24" s="69">
        <v>932016</v>
      </c>
      <c r="C24" s="74" t="str">
        <f>VLOOKUP($B24,Kod!$A$2:$B$1222,2,0)</f>
        <v>Негосударственное образовательное учреждение среднего (полного) общего образования школа "Экология и диалектика"</v>
      </c>
      <c r="D24" s="70">
        <v>2</v>
      </c>
      <c r="E24" s="70"/>
      <c r="F24" s="122">
        <v>0</v>
      </c>
      <c r="G24" s="70">
        <v>4</v>
      </c>
      <c r="H24" s="70"/>
      <c r="I24" s="70">
        <v>4</v>
      </c>
      <c r="J24" s="70">
        <v>1</v>
      </c>
      <c r="K24" s="70"/>
      <c r="L24" s="70">
        <v>1</v>
      </c>
      <c r="M24" s="70">
        <v>3</v>
      </c>
      <c r="N24" s="70"/>
      <c r="O24" s="70">
        <v>1</v>
      </c>
      <c r="P24" s="70">
        <v>4</v>
      </c>
      <c r="Q24" s="70"/>
      <c r="R24" s="70">
        <v>0</v>
      </c>
      <c r="S24" s="70">
        <v>4</v>
      </c>
      <c r="T24" s="70"/>
      <c r="U24" s="70">
        <v>1</v>
      </c>
      <c r="V24" s="70">
        <v>1</v>
      </c>
      <c r="W24" s="70"/>
      <c r="X24" s="70">
        <v>1</v>
      </c>
      <c r="Y24" s="70">
        <v>0</v>
      </c>
      <c r="Z24" s="70"/>
      <c r="AA24" s="70">
        <v>0</v>
      </c>
      <c r="AB24" s="127">
        <f t="shared" si="5"/>
        <v>8</v>
      </c>
      <c r="AC24" s="71">
        <f t="shared" si="2"/>
        <v>0</v>
      </c>
      <c r="AD24" s="71">
        <f t="shared" si="6"/>
        <v>0</v>
      </c>
      <c r="AE24" s="71">
        <f t="shared" si="3"/>
        <v>0</v>
      </c>
      <c r="AF24" s="71">
        <f t="shared" si="7"/>
        <v>0</v>
      </c>
      <c r="AG24" s="71">
        <f t="shared" si="4"/>
        <v>7</v>
      </c>
      <c r="AH24" s="71">
        <f t="shared" si="8"/>
        <v>7</v>
      </c>
      <c r="AI24" s="71">
        <f t="shared" si="9"/>
        <v>5</v>
      </c>
      <c r="AJ24" s="71">
        <f t="shared" si="10"/>
        <v>19</v>
      </c>
    </row>
    <row r="25" spans="1:36" ht="24" customHeight="1" thickBot="1" x14ac:dyDescent="0.3">
      <c r="A25" s="68">
        <v>16</v>
      </c>
      <c r="B25" s="69">
        <v>932018</v>
      </c>
      <c r="C25" s="74" t="str">
        <f>VLOOKUP($B25,Kod!$A$2:$B$1222,2,0)</f>
        <v>Негосударственное общеобразовательное учреждение «Православная Гимназия во имя преподобного Серафима Саровского»</v>
      </c>
      <c r="D25" s="70">
        <v>15</v>
      </c>
      <c r="E25" s="70">
        <v>0</v>
      </c>
      <c r="F25" s="122">
        <v>3</v>
      </c>
      <c r="G25" s="70">
        <v>7</v>
      </c>
      <c r="H25" s="70">
        <v>0</v>
      </c>
      <c r="I25" s="70">
        <v>2</v>
      </c>
      <c r="J25" s="70">
        <v>13</v>
      </c>
      <c r="K25" s="70">
        <v>0</v>
      </c>
      <c r="L25" s="70">
        <v>8</v>
      </c>
      <c r="M25" s="70">
        <v>9</v>
      </c>
      <c r="N25" s="70">
        <v>0</v>
      </c>
      <c r="O25" s="70">
        <v>5</v>
      </c>
      <c r="P25" s="70">
        <v>8</v>
      </c>
      <c r="Q25" s="70">
        <v>0</v>
      </c>
      <c r="R25" s="70">
        <v>5</v>
      </c>
      <c r="S25" s="70">
        <v>9</v>
      </c>
      <c r="T25" s="70">
        <v>0</v>
      </c>
      <c r="U25" s="70">
        <v>5</v>
      </c>
      <c r="V25" s="70">
        <v>4</v>
      </c>
      <c r="W25" s="70">
        <v>0</v>
      </c>
      <c r="X25" s="70">
        <v>4</v>
      </c>
      <c r="Y25" s="70">
        <v>0</v>
      </c>
      <c r="Z25" s="70">
        <v>0</v>
      </c>
      <c r="AA25" s="70">
        <v>0</v>
      </c>
      <c r="AB25" s="127">
        <f t="shared" si="5"/>
        <v>32</v>
      </c>
      <c r="AC25" s="71">
        <f t="shared" si="2"/>
        <v>0</v>
      </c>
      <c r="AD25" s="71">
        <f t="shared" si="6"/>
        <v>0</v>
      </c>
      <c r="AE25" s="71">
        <f t="shared" si="3"/>
        <v>0</v>
      </c>
      <c r="AF25" s="71">
        <f t="shared" si="7"/>
        <v>0</v>
      </c>
      <c r="AG25" s="71">
        <f t="shared" si="4"/>
        <v>35</v>
      </c>
      <c r="AH25" s="71">
        <f t="shared" si="8"/>
        <v>17</v>
      </c>
      <c r="AI25" s="71">
        <f t="shared" si="9"/>
        <v>13</v>
      </c>
      <c r="AJ25" s="71">
        <f t="shared" si="10"/>
        <v>65</v>
      </c>
    </row>
    <row r="26" spans="1:36" ht="24" customHeight="1" thickBot="1" x14ac:dyDescent="0.3">
      <c r="A26" s="68">
        <v>17</v>
      </c>
      <c r="B26" s="69">
        <v>832002</v>
      </c>
      <c r="C26" s="74" t="str">
        <f>VLOOKUP($B26,Kod!$A$2:$B$1222,2,0)</f>
        <v>Государственное бюджетное общеобразовательное учреждение Новосибирской области казачья кадетская школа-интернат "Казачий кадетский корпус имени Героя Российской Федерации Олега Куянова"</v>
      </c>
      <c r="D26" s="70"/>
      <c r="E26" s="70"/>
      <c r="F26" s="122"/>
      <c r="G26" s="70"/>
      <c r="H26" s="70"/>
      <c r="I26" s="70"/>
      <c r="J26" s="70"/>
      <c r="K26" s="70"/>
      <c r="L26" s="70"/>
      <c r="M26" s="70">
        <v>49</v>
      </c>
      <c r="N26" s="70">
        <v>0</v>
      </c>
      <c r="O26" s="70">
        <v>27</v>
      </c>
      <c r="P26" s="70">
        <v>50</v>
      </c>
      <c r="Q26" s="70">
        <v>0</v>
      </c>
      <c r="R26" s="70">
        <v>32</v>
      </c>
      <c r="S26" s="70">
        <v>53</v>
      </c>
      <c r="T26" s="70">
        <v>0</v>
      </c>
      <c r="U26" s="70">
        <v>32</v>
      </c>
      <c r="V26" s="70">
        <v>33</v>
      </c>
      <c r="W26" s="70">
        <v>0</v>
      </c>
      <c r="X26" s="70">
        <v>23</v>
      </c>
      <c r="Y26" s="70">
        <v>20</v>
      </c>
      <c r="Z26" s="70">
        <v>0</v>
      </c>
      <c r="AA26" s="70">
        <v>13</v>
      </c>
      <c r="AB26" s="127">
        <f t="shared" si="5"/>
        <v>127</v>
      </c>
      <c r="AC26" s="71">
        <f t="shared" si="2"/>
        <v>0</v>
      </c>
      <c r="AD26" s="71">
        <f t="shared" si="6"/>
        <v>0</v>
      </c>
      <c r="AE26" s="71">
        <f t="shared" si="3"/>
        <v>0</v>
      </c>
      <c r="AF26" s="71">
        <f t="shared" si="7"/>
        <v>0</v>
      </c>
      <c r="AG26" s="71">
        <f t="shared" si="4"/>
        <v>0</v>
      </c>
      <c r="AH26" s="71">
        <f t="shared" si="8"/>
        <v>99</v>
      </c>
      <c r="AI26" s="71">
        <f t="shared" si="9"/>
        <v>106</v>
      </c>
      <c r="AJ26" s="71">
        <f t="shared" si="10"/>
        <v>205</v>
      </c>
    </row>
    <row r="27" spans="1:36" ht="24" customHeight="1" thickBot="1" x14ac:dyDescent="0.3">
      <c r="A27" s="68"/>
      <c r="B27" s="69"/>
      <c r="C27" s="74" t="str">
        <f>VLOOKUP($B27,Kod!$A$2:$B$1222,2,0)</f>
        <v>Укажите код ОО!</v>
      </c>
      <c r="D27" s="70"/>
      <c r="E27" s="70"/>
      <c r="F27" s="122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127">
        <f t="shared" si="5"/>
        <v>0</v>
      </c>
      <c r="AC27" s="71">
        <f t="shared" si="2"/>
        <v>0</v>
      </c>
      <c r="AD27" s="71">
        <f t="shared" si="6"/>
        <v>0</v>
      </c>
      <c r="AE27" s="71">
        <f t="shared" si="3"/>
        <v>0</v>
      </c>
      <c r="AF27" s="71">
        <f t="shared" si="7"/>
        <v>0</v>
      </c>
      <c r="AG27" s="71">
        <f t="shared" si="4"/>
        <v>0</v>
      </c>
      <c r="AH27" s="71">
        <f t="shared" si="8"/>
        <v>0</v>
      </c>
      <c r="AI27" s="71">
        <f t="shared" si="9"/>
        <v>0</v>
      </c>
      <c r="AJ27" s="71">
        <f t="shared" si="10"/>
        <v>0</v>
      </c>
    </row>
    <row r="28" spans="1:36" ht="24" customHeight="1" thickBot="1" x14ac:dyDescent="0.3">
      <c r="A28" s="68"/>
      <c r="B28" s="69"/>
      <c r="C28" s="74" t="str">
        <f>VLOOKUP($B28,Kod!$A$2:$B$1222,2,0)</f>
        <v>Укажите код ОО!</v>
      </c>
      <c r="D28" s="70"/>
      <c r="E28" s="70"/>
      <c r="F28" s="122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127">
        <f t="shared" si="5"/>
        <v>0</v>
      </c>
      <c r="AC28" s="71">
        <f t="shared" si="2"/>
        <v>0</v>
      </c>
      <c r="AD28" s="71">
        <f t="shared" si="6"/>
        <v>0</v>
      </c>
      <c r="AE28" s="71">
        <f t="shared" si="3"/>
        <v>0</v>
      </c>
      <c r="AF28" s="71">
        <f t="shared" si="7"/>
        <v>0</v>
      </c>
      <c r="AG28" s="71">
        <f t="shared" si="4"/>
        <v>0</v>
      </c>
      <c r="AH28" s="71">
        <f t="shared" si="8"/>
        <v>0</v>
      </c>
      <c r="AI28" s="71">
        <f t="shared" si="9"/>
        <v>0</v>
      </c>
      <c r="AJ28" s="71">
        <f t="shared" si="10"/>
        <v>0</v>
      </c>
    </row>
    <row r="29" spans="1:36" ht="24" customHeight="1" thickBot="1" x14ac:dyDescent="0.3">
      <c r="A29" s="68"/>
      <c r="B29" s="69"/>
      <c r="C29" s="74" t="str">
        <f>VLOOKUP($B29,Kod!$A$2:$B$1222,2,0)</f>
        <v>Укажите код ОО!</v>
      </c>
      <c r="D29" s="70"/>
      <c r="E29" s="70"/>
      <c r="F29" s="122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127">
        <f t="shared" si="5"/>
        <v>0</v>
      </c>
      <c r="AC29" s="71">
        <f t="shared" si="2"/>
        <v>0</v>
      </c>
      <c r="AD29" s="71">
        <f t="shared" si="6"/>
        <v>0</v>
      </c>
      <c r="AE29" s="71">
        <f t="shared" si="3"/>
        <v>0</v>
      </c>
      <c r="AF29" s="71">
        <f t="shared" si="7"/>
        <v>0</v>
      </c>
      <c r="AG29" s="71">
        <f t="shared" si="4"/>
        <v>0</v>
      </c>
      <c r="AH29" s="71">
        <f t="shared" si="8"/>
        <v>0</v>
      </c>
      <c r="AI29" s="71">
        <f t="shared" si="9"/>
        <v>0</v>
      </c>
      <c r="AJ29" s="71">
        <f t="shared" si="10"/>
        <v>0</v>
      </c>
    </row>
    <row r="30" spans="1:36" ht="24" customHeight="1" thickBot="1" x14ac:dyDescent="0.3">
      <c r="A30" s="68"/>
      <c r="B30" s="69"/>
      <c r="C30" s="74" t="str">
        <f>VLOOKUP($B30,Kod!$A$2:$B$1222,2,0)</f>
        <v>Укажите код ОО!</v>
      </c>
      <c r="D30" s="70"/>
      <c r="E30" s="70"/>
      <c r="F30" s="122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127">
        <f t="shared" si="5"/>
        <v>0</v>
      </c>
      <c r="AC30" s="71">
        <f t="shared" si="2"/>
        <v>0</v>
      </c>
      <c r="AD30" s="71">
        <f t="shared" si="6"/>
        <v>0</v>
      </c>
      <c r="AE30" s="71">
        <f t="shared" si="3"/>
        <v>0</v>
      </c>
      <c r="AF30" s="71">
        <f t="shared" si="7"/>
        <v>0</v>
      </c>
      <c r="AG30" s="71">
        <f t="shared" si="4"/>
        <v>0</v>
      </c>
      <c r="AH30" s="71">
        <f t="shared" si="8"/>
        <v>0</v>
      </c>
      <c r="AI30" s="71">
        <f t="shared" si="9"/>
        <v>0</v>
      </c>
      <c r="AJ30" s="71">
        <f t="shared" si="10"/>
        <v>0</v>
      </c>
    </row>
    <row r="31" spans="1:36" ht="24" customHeight="1" thickBot="1" x14ac:dyDescent="0.3">
      <c r="A31" s="68"/>
      <c r="B31" s="69"/>
      <c r="C31" s="74" t="str">
        <f>VLOOKUP($B31,Kod!$A$2:$B$1222,2,0)</f>
        <v>Укажите код ОО!</v>
      </c>
      <c r="D31" s="70"/>
      <c r="E31" s="70"/>
      <c r="F31" s="122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127">
        <f t="shared" si="5"/>
        <v>0</v>
      </c>
      <c r="AC31" s="71">
        <f t="shared" si="2"/>
        <v>0</v>
      </c>
      <c r="AD31" s="71">
        <f t="shared" si="6"/>
        <v>0</v>
      </c>
      <c r="AE31" s="71">
        <f t="shared" si="3"/>
        <v>0</v>
      </c>
      <c r="AF31" s="71">
        <f t="shared" si="7"/>
        <v>0</v>
      </c>
      <c r="AG31" s="71">
        <f t="shared" si="4"/>
        <v>0</v>
      </c>
      <c r="AH31" s="71">
        <f t="shared" si="8"/>
        <v>0</v>
      </c>
      <c r="AI31" s="71">
        <f t="shared" si="9"/>
        <v>0</v>
      </c>
      <c r="AJ31" s="71">
        <f t="shared" si="10"/>
        <v>0</v>
      </c>
    </row>
    <row r="32" spans="1:36" ht="24" customHeight="1" thickBot="1" x14ac:dyDescent="0.3">
      <c r="A32" s="68"/>
      <c r="B32" s="69"/>
      <c r="C32" s="74" t="str">
        <f>VLOOKUP($B32,Kod!$A$2:$B$1222,2,0)</f>
        <v>Укажите код ОО!</v>
      </c>
      <c r="D32" s="70"/>
      <c r="E32" s="70"/>
      <c r="F32" s="122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127">
        <f t="shared" si="5"/>
        <v>0</v>
      </c>
      <c r="AC32" s="71">
        <f t="shared" si="2"/>
        <v>0</v>
      </c>
      <c r="AD32" s="71">
        <f t="shared" si="6"/>
        <v>0</v>
      </c>
      <c r="AE32" s="71">
        <f t="shared" si="3"/>
        <v>0</v>
      </c>
      <c r="AF32" s="71">
        <f t="shared" si="7"/>
        <v>0</v>
      </c>
      <c r="AG32" s="71">
        <f t="shared" si="4"/>
        <v>0</v>
      </c>
      <c r="AH32" s="71">
        <f t="shared" si="8"/>
        <v>0</v>
      </c>
      <c r="AI32" s="71">
        <f t="shared" si="9"/>
        <v>0</v>
      </c>
      <c r="AJ32" s="71">
        <f t="shared" si="10"/>
        <v>0</v>
      </c>
    </row>
    <row r="33" spans="1:36" ht="24" customHeight="1" thickBot="1" x14ac:dyDescent="0.3">
      <c r="A33" s="68"/>
      <c r="B33" s="69"/>
      <c r="C33" s="74" t="str">
        <f>VLOOKUP($B33,Kod!$A$2:$B$1222,2,0)</f>
        <v>Укажите код ОО!</v>
      </c>
      <c r="D33" s="70"/>
      <c r="E33" s="70"/>
      <c r="F33" s="12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127">
        <f t="shared" si="5"/>
        <v>0</v>
      </c>
      <c r="AC33" s="71">
        <f t="shared" si="2"/>
        <v>0</v>
      </c>
      <c r="AD33" s="71">
        <f t="shared" si="6"/>
        <v>0</v>
      </c>
      <c r="AE33" s="71">
        <f t="shared" si="3"/>
        <v>0</v>
      </c>
      <c r="AF33" s="71">
        <f t="shared" si="7"/>
        <v>0</v>
      </c>
      <c r="AG33" s="71">
        <f t="shared" si="4"/>
        <v>0</v>
      </c>
      <c r="AH33" s="71">
        <f t="shared" si="8"/>
        <v>0</v>
      </c>
      <c r="AI33" s="71">
        <f t="shared" si="9"/>
        <v>0</v>
      </c>
      <c r="AJ33" s="71">
        <f t="shared" si="10"/>
        <v>0</v>
      </c>
    </row>
    <row r="34" spans="1:36" ht="24" customHeight="1" thickBot="1" x14ac:dyDescent="0.3">
      <c r="A34" s="68"/>
      <c r="B34" s="69"/>
      <c r="C34" s="74" t="str">
        <f>VLOOKUP($B34,Kod!$A$2:$B$1222,2,0)</f>
        <v>Укажите код ОО!</v>
      </c>
      <c r="D34" s="70"/>
      <c r="E34" s="70"/>
      <c r="F34" s="122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127">
        <f t="shared" si="5"/>
        <v>0</v>
      </c>
      <c r="AC34" s="71">
        <f t="shared" si="2"/>
        <v>0</v>
      </c>
      <c r="AD34" s="71">
        <f t="shared" si="6"/>
        <v>0</v>
      </c>
      <c r="AE34" s="71">
        <f t="shared" si="3"/>
        <v>0</v>
      </c>
      <c r="AF34" s="71">
        <f t="shared" si="7"/>
        <v>0</v>
      </c>
      <c r="AG34" s="71">
        <f t="shared" si="4"/>
        <v>0</v>
      </c>
      <c r="AH34" s="71">
        <f t="shared" si="8"/>
        <v>0</v>
      </c>
      <c r="AI34" s="71">
        <f t="shared" si="9"/>
        <v>0</v>
      </c>
      <c r="AJ34" s="71">
        <f t="shared" si="10"/>
        <v>0</v>
      </c>
    </row>
    <row r="35" spans="1:36" ht="24" customHeight="1" thickBot="1" x14ac:dyDescent="0.3">
      <c r="A35" s="68"/>
      <c r="B35" s="69"/>
      <c r="C35" s="74" t="str">
        <f>VLOOKUP($B35,Kod!$A$2:$B$1222,2,0)</f>
        <v>Укажите код ОО!</v>
      </c>
      <c r="D35" s="70"/>
      <c r="E35" s="70"/>
      <c r="F35" s="122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127">
        <f t="shared" si="5"/>
        <v>0</v>
      </c>
      <c r="AC35" s="71">
        <f t="shared" si="2"/>
        <v>0</v>
      </c>
      <c r="AD35" s="71">
        <f t="shared" si="6"/>
        <v>0</v>
      </c>
      <c r="AE35" s="71">
        <f t="shared" si="3"/>
        <v>0</v>
      </c>
      <c r="AF35" s="71">
        <f t="shared" si="7"/>
        <v>0</v>
      </c>
      <c r="AG35" s="71">
        <f t="shared" si="4"/>
        <v>0</v>
      </c>
      <c r="AH35" s="71">
        <f t="shared" si="8"/>
        <v>0</v>
      </c>
      <c r="AI35" s="71">
        <f t="shared" si="9"/>
        <v>0</v>
      </c>
      <c r="AJ35" s="71">
        <f t="shared" si="10"/>
        <v>0</v>
      </c>
    </row>
    <row r="36" spans="1:36" ht="24" customHeight="1" thickBot="1" x14ac:dyDescent="0.3">
      <c r="A36" s="68"/>
      <c r="B36" s="69"/>
      <c r="C36" s="74" t="str">
        <f>VLOOKUP($B36,Kod!$A$2:$B$1222,2,0)</f>
        <v>Укажите код ОО!</v>
      </c>
      <c r="D36" s="70"/>
      <c r="E36" s="70"/>
      <c r="F36" s="122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127">
        <f t="shared" si="5"/>
        <v>0</v>
      </c>
      <c r="AC36" s="71">
        <f t="shared" si="2"/>
        <v>0</v>
      </c>
      <c r="AD36" s="71">
        <f t="shared" si="6"/>
        <v>0</v>
      </c>
      <c r="AE36" s="71">
        <f t="shared" si="3"/>
        <v>0</v>
      </c>
      <c r="AF36" s="71">
        <f t="shared" si="7"/>
        <v>0</v>
      </c>
      <c r="AG36" s="71">
        <f t="shared" si="4"/>
        <v>0</v>
      </c>
      <c r="AH36" s="71">
        <f t="shared" si="8"/>
        <v>0</v>
      </c>
      <c r="AI36" s="71">
        <f t="shared" si="9"/>
        <v>0</v>
      </c>
      <c r="AJ36" s="71">
        <f t="shared" si="10"/>
        <v>0</v>
      </c>
    </row>
    <row r="37" spans="1:36" ht="24" customHeight="1" thickBot="1" x14ac:dyDescent="0.3">
      <c r="A37" s="68"/>
      <c r="B37" s="69"/>
      <c r="C37" s="74" t="str">
        <f>VLOOKUP($B37,Kod!$A$2:$B$1222,2,0)</f>
        <v>Укажите код ОО!</v>
      </c>
      <c r="D37" s="70"/>
      <c r="E37" s="70"/>
      <c r="F37" s="122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127">
        <f t="shared" si="5"/>
        <v>0</v>
      </c>
      <c r="AC37" s="71">
        <f t="shared" si="2"/>
        <v>0</v>
      </c>
      <c r="AD37" s="71">
        <f t="shared" si="6"/>
        <v>0</v>
      </c>
      <c r="AE37" s="71">
        <f t="shared" si="3"/>
        <v>0</v>
      </c>
      <c r="AF37" s="71">
        <f t="shared" si="7"/>
        <v>0</v>
      </c>
      <c r="AG37" s="71">
        <f t="shared" si="4"/>
        <v>0</v>
      </c>
      <c r="AH37" s="71">
        <f t="shared" si="8"/>
        <v>0</v>
      </c>
      <c r="AI37" s="71">
        <f t="shared" si="9"/>
        <v>0</v>
      </c>
      <c r="AJ37" s="71">
        <f t="shared" si="10"/>
        <v>0</v>
      </c>
    </row>
    <row r="38" spans="1:36" ht="24" customHeight="1" thickBot="1" x14ac:dyDescent="0.3">
      <c r="A38" s="68"/>
      <c r="B38" s="69"/>
      <c r="C38" s="74" t="str">
        <f>VLOOKUP($B38,Kod!$A$2:$B$1222,2,0)</f>
        <v>Укажите код ОО!</v>
      </c>
      <c r="D38" s="70"/>
      <c r="E38" s="70"/>
      <c r="F38" s="122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127">
        <f t="shared" si="5"/>
        <v>0</v>
      </c>
      <c r="AC38" s="71">
        <f t="shared" si="2"/>
        <v>0</v>
      </c>
      <c r="AD38" s="71">
        <f t="shared" si="6"/>
        <v>0</v>
      </c>
      <c r="AE38" s="71">
        <f t="shared" si="3"/>
        <v>0</v>
      </c>
      <c r="AF38" s="71">
        <f t="shared" si="7"/>
        <v>0</v>
      </c>
      <c r="AG38" s="71">
        <f t="shared" si="4"/>
        <v>0</v>
      </c>
      <c r="AH38" s="71">
        <f t="shared" si="8"/>
        <v>0</v>
      </c>
      <c r="AI38" s="71">
        <f t="shared" si="9"/>
        <v>0</v>
      </c>
      <c r="AJ38" s="71">
        <f t="shared" si="10"/>
        <v>0</v>
      </c>
    </row>
    <row r="39" spans="1:36" ht="24" customHeight="1" thickBot="1" x14ac:dyDescent="0.3">
      <c r="A39" s="68"/>
      <c r="B39" s="69"/>
      <c r="C39" s="74" t="str">
        <f>VLOOKUP($B39,Kod!$A$2:$B$1222,2,0)</f>
        <v>Укажите код ОО!</v>
      </c>
      <c r="D39" s="70"/>
      <c r="E39" s="70"/>
      <c r="F39" s="122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127">
        <f t="shared" si="5"/>
        <v>0</v>
      </c>
      <c r="AC39" s="71">
        <f t="shared" si="2"/>
        <v>0</v>
      </c>
      <c r="AD39" s="71">
        <f t="shared" si="6"/>
        <v>0</v>
      </c>
      <c r="AE39" s="71">
        <f t="shared" si="3"/>
        <v>0</v>
      </c>
      <c r="AF39" s="71">
        <f t="shared" si="7"/>
        <v>0</v>
      </c>
      <c r="AG39" s="71">
        <f t="shared" si="4"/>
        <v>0</v>
      </c>
      <c r="AH39" s="71">
        <f t="shared" si="8"/>
        <v>0</v>
      </c>
      <c r="AI39" s="71">
        <f t="shared" si="9"/>
        <v>0</v>
      </c>
      <c r="AJ39" s="71">
        <f t="shared" si="10"/>
        <v>0</v>
      </c>
    </row>
    <row r="40" spans="1:36" ht="24" customHeight="1" thickBot="1" x14ac:dyDescent="0.3">
      <c r="A40" s="68"/>
      <c r="B40" s="69"/>
      <c r="C40" s="74" t="str">
        <f>VLOOKUP($B40,Kod!$A$2:$B$1222,2,0)</f>
        <v>Укажите код ОО!</v>
      </c>
      <c r="D40" s="70"/>
      <c r="E40" s="70"/>
      <c r="F40" s="122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127">
        <f t="shared" si="5"/>
        <v>0</v>
      </c>
      <c r="AC40" s="71">
        <f t="shared" si="2"/>
        <v>0</v>
      </c>
      <c r="AD40" s="71">
        <f t="shared" si="6"/>
        <v>0</v>
      </c>
      <c r="AE40" s="71">
        <f t="shared" si="3"/>
        <v>0</v>
      </c>
      <c r="AF40" s="71">
        <f t="shared" si="7"/>
        <v>0</v>
      </c>
      <c r="AG40" s="71">
        <f t="shared" si="4"/>
        <v>0</v>
      </c>
      <c r="AH40" s="71">
        <f t="shared" si="8"/>
        <v>0</v>
      </c>
      <c r="AI40" s="71">
        <f t="shared" si="9"/>
        <v>0</v>
      </c>
      <c r="AJ40" s="71">
        <f t="shared" si="10"/>
        <v>0</v>
      </c>
    </row>
    <row r="41" spans="1:36" ht="24" customHeight="1" thickBot="1" x14ac:dyDescent="0.3">
      <c r="A41" s="68"/>
      <c r="B41" s="69"/>
      <c r="C41" s="74" t="str">
        <f>VLOOKUP($B41,Kod!$A$2:$B$1222,2,0)</f>
        <v>Укажите код ОО!</v>
      </c>
      <c r="D41" s="70"/>
      <c r="E41" s="70"/>
      <c r="F41" s="122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127">
        <f t="shared" si="5"/>
        <v>0</v>
      </c>
      <c r="AC41" s="71">
        <f t="shared" si="2"/>
        <v>0</v>
      </c>
      <c r="AD41" s="71">
        <f t="shared" si="6"/>
        <v>0</v>
      </c>
      <c r="AE41" s="71">
        <f t="shared" si="3"/>
        <v>0</v>
      </c>
      <c r="AF41" s="71">
        <f t="shared" si="7"/>
        <v>0</v>
      </c>
      <c r="AG41" s="71">
        <f t="shared" si="4"/>
        <v>0</v>
      </c>
      <c r="AH41" s="71">
        <f t="shared" si="8"/>
        <v>0</v>
      </c>
      <c r="AI41" s="71">
        <f t="shared" si="9"/>
        <v>0</v>
      </c>
      <c r="AJ41" s="71">
        <f t="shared" si="10"/>
        <v>0</v>
      </c>
    </row>
    <row r="42" spans="1:36" ht="24" customHeight="1" thickBot="1" x14ac:dyDescent="0.3">
      <c r="A42" s="68"/>
      <c r="B42" s="69"/>
      <c r="C42" s="74" t="str">
        <f>VLOOKUP($B42,Kod!$A$2:$B$1222,2,0)</f>
        <v>Укажите код ОО!</v>
      </c>
      <c r="D42" s="70"/>
      <c r="E42" s="70"/>
      <c r="F42" s="122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127">
        <f t="shared" si="5"/>
        <v>0</v>
      </c>
      <c r="AC42" s="71">
        <f t="shared" si="2"/>
        <v>0</v>
      </c>
      <c r="AD42" s="71">
        <f t="shared" si="6"/>
        <v>0</v>
      </c>
      <c r="AE42" s="71">
        <f t="shared" si="3"/>
        <v>0</v>
      </c>
      <c r="AF42" s="71">
        <f t="shared" si="7"/>
        <v>0</v>
      </c>
      <c r="AG42" s="71">
        <f t="shared" si="4"/>
        <v>0</v>
      </c>
      <c r="AH42" s="71">
        <f t="shared" si="8"/>
        <v>0</v>
      </c>
      <c r="AI42" s="71">
        <f t="shared" si="9"/>
        <v>0</v>
      </c>
      <c r="AJ42" s="71">
        <f t="shared" si="10"/>
        <v>0</v>
      </c>
    </row>
    <row r="43" spans="1:36" ht="24" customHeight="1" thickBot="1" x14ac:dyDescent="0.3">
      <c r="A43" s="68"/>
      <c r="B43" s="69"/>
      <c r="C43" s="74" t="str">
        <f>VLOOKUP($B43,Kod!$A$2:$B$1222,2,0)</f>
        <v>Укажите код ОО!</v>
      </c>
      <c r="D43" s="70"/>
      <c r="E43" s="70"/>
      <c r="F43" s="122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127">
        <f t="shared" si="5"/>
        <v>0</v>
      </c>
      <c r="AC43" s="71">
        <f t="shared" si="2"/>
        <v>0</v>
      </c>
      <c r="AD43" s="71">
        <f t="shared" si="6"/>
        <v>0</v>
      </c>
      <c r="AE43" s="71">
        <f t="shared" si="3"/>
        <v>0</v>
      </c>
      <c r="AF43" s="71">
        <f t="shared" si="7"/>
        <v>0</v>
      </c>
      <c r="AG43" s="71">
        <f t="shared" si="4"/>
        <v>0</v>
      </c>
      <c r="AH43" s="71">
        <f t="shared" si="8"/>
        <v>0</v>
      </c>
      <c r="AI43" s="71">
        <f t="shared" si="9"/>
        <v>0</v>
      </c>
      <c r="AJ43" s="71">
        <f t="shared" si="10"/>
        <v>0</v>
      </c>
    </row>
    <row r="44" spans="1:36" ht="24" customHeight="1" thickBot="1" x14ac:dyDescent="0.3">
      <c r="A44" s="68"/>
      <c r="B44" s="69"/>
      <c r="C44" s="74" t="str">
        <f>VLOOKUP($B44,Kod!$A$2:$B$1222,2,0)</f>
        <v>Укажите код ОО!</v>
      </c>
      <c r="D44" s="70"/>
      <c r="E44" s="70"/>
      <c r="F44" s="122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127">
        <f t="shared" si="5"/>
        <v>0</v>
      </c>
      <c r="AC44" s="71">
        <f t="shared" si="2"/>
        <v>0</v>
      </c>
      <c r="AD44" s="71">
        <f t="shared" si="6"/>
        <v>0</v>
      </c>
      <c r="AE44" s="71">
        <f t="shared" si="3"/>
        <v>0</v>
      </c>
      <c r="AF44" s="71">
        <f t="shared" si="7"/>
        <v>0</v>
      </c>
      <c r="AG44" s="71">
        <f t="shared" si="4"/>
        <v>0</v>
      </c>
      <c r="AH44" s="71">
        <f t="shared" si="8"/>
        <v>0</v>
      </c>
      <c r="AI44" s="71">
        <f t="shared" si="9"/>
        <v>0</v>
      </c>
      <c r="AJ44" s="71">
        <f t="shared" si="10"/>
        <v>0</v>
      </c>
    </row>
    <row r="45" spans="1:36" ht="24" customHeight="1" thickBot="1" x14ac:dyDescent="0.3">
      <c r="A45" s="68"/>
      <c r="B45" s="69"/>
      <c r="C45" s="74" t="str">
        <f>VLOOKUP($B45,Kod!$A$2:$B$1222,2,0)</f>
        <v>Укажите код ОО!</v>
      </c>
      <c r="D45" s="70"/>
      <c r="E45" s="70"/>
      <c r="F45" s="122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127">
        <f t="shared" si="5"/>
        <v>0</v>
      </c>
      <c r="AC45" s="71">
        <f t="shared" si="2"/>
        <v>0</v>
      </c>
      <c r="AD45" s="71">
        <f t="shared" si="6"/>
        <v>0</v>
      </c>
      <c r="AE45" s="71">
        <f t="shared" si="3"/>
        <v>0</v>
      </c>
      <c r="AF45" s="71">
        <f t="shared" si="7"/>
        <v>0</v>
      </c>
      <c r="AG45" s="71">
        <f t="shared" si="4"/>
        <v>0</v>
      </c>
      <c r="AH45" s="71">
        <f t="shared" si="8"/>
        <v>0</v>
      </c>
      <c r="AI45" s="71">
        <f t="shared" si="9"/>
        <v>0</v>
      </c>
      <c r="AJ45" s="71">
        <f t="shared" si="10"/>
        <v>0</v>
      </c>
    </row>
    <row r="46" spans="1:36" ht="24" customHeight="1" thickBot="1" x14ac:dyDescent="0.3">
      <c r="A46" s="68"/>
      <c r="B46" s="69"/>
      <c r="C46" s="74" t="str">
        <f>VLOOKUP($B46,Kod!$A$2:$B$1222,2,0)</f>
        <v>Укажите код ОО!</v>
      </c>
      <c r="D46" s="70"/>
      <c r="E46" s="70"/>
      <c r="F46" s="122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127">
        <f t="shared" si="5"/>
        <v>0</v>
      </c>
      <c r="AC46" s="71">
        <f t="shared" si="2"/>
        <v>0</v>
      </c>
      <c r="AD46" s="71">
        <f t="shared" si="6"/>
        <v>0</v>
      </c>
      <c r="AE46" s="71">
        <f t="shared" si="3"/>
        <v>0</v>
      </c>
      <c r="AF46" s="71">
        <f t="shared" si="7"/>
        <v>0</v>
      </c>
      <c r="AG46" s="71">
        <f t="shared" si="4"/>
        <v>0</v>
      </c>
      <c r="AH46" s="71">
        <f t="shared" si="8"/>
        <v>0</v>
      </c>
      <c r="AI46" s="71">
        <f t="shared" si="9"/>
        <v>0</v>
      </c>
      <c r="AJ46" s="71">
        <f t="shared" si="10"/>
        <v>0</v>
      </c>
    </row>
    <row r="47" spans="1:36" ht="24" customHeight="1" thickBot="1" x14ac:dyDescent="0.3">
      <c r="A47" s="68"/>
      <c r="B47" s="69"/>
      <c r="C47" s="74" t="str">
        <f>VLOOKUP($B47,Kod!$A$2:$B$1222,2,0)</f>
        <v>Укажите код ОО!</v>
      </c>
      <c r="D47" s="70"/>
      <c r="E47" s="70"/>
      <c r="F47" s="122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127">
        <f t="shared" si="5"/>
        <v>0</v>
      </c>
      <c r="AC47" s="71">
        <f t="shared" si="2"/>
        <v>0</v>
      </c>
      <c r="AD47" s="71">
        <f t="shared" si="6"/>
        <v>0</v>
      </c>
      <c r="AE47" s="71">
        <f t="shared" si="3"/>
        <v>0</v>
      </c>
      <c r="AF47" s="71">
        <f t="shared" si="7"/>
        <v>0</v>
      </c>
      <c r="AG47" s="71">
        <f t="shared" si="4"/>
        <v>0</v>
      </c>
      <c r="AH47" s="71">
        <f t="shared" si="8"/>
        <v>0</v>
      </c>
      <c r="AI47" s="71">
        <f t="shared" si="9"/>
        <v>0</v>
      </c>
      <c r="AJ47" s="71">
        <f t="shared" si="10"/>
        <v>0</v>
      </c>
    </row>
    <row r="48" spans="1:36" ht="24" customHeight="1" thickBot="1" x14ac:dyDescent="0.3">
      <c r="A48" s="68"/>
      <c r="B48" s="69"/>
      <c r="C48" s="74" t="str">
        <f>VLOOKUP($B48,Kod!$A$2:$B$1222,2,0)</f>
        <v>Укажите код ОО!</v>
      </c>
      <c r="D48" s="70"/>
      <c r="E48" s="70"/>
      <c r="F48" s="122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127">
        <f t="shared" si="5"/>
        <v>0</v>
      </c>
      <c r="AC48" s="71">
        <f t="shared" si="2"/>
        <v>0</v>
      </c>
      <c r="AD48" s="71">
        <f t="shared" si="6"/>
        <v>0</v>
      </c>
      <c r="AE48" s="71">
        <f t="shared" si="3"/>
        <v>0</v>
      </c>
      <c r="AF48" s="71">
        <f t="shared" si="7"/>
        <v>0</v>
      </c>
      <c r="AG48" s="71">
        <f t="shared" si="4"/>
        <v>0</v>
      </c>
      <c r="AH48" s="71">
        <f t="shared" si="8"/>
        <v>0</v>
      </c>
      <c r="AI48" s="71">
        <f t="shared" si="9"/>
        <v>0</v>
      </c>
      <c r="AJ48" s="71">
        <f t="shared" si="10"/>
        <v>0</v>
      </c>
    </row>
    <row r="49" spans="1:36" ht="24" customHeight="1" thickBot="1" x14ac:dyDescent="0.3">
      <c r="A49" s="68"/>
      <c r="B49" s="69"/>
      <c r="C49" s="74" t="str">
        <f>VLOOKUP($B49,Kod!$A$2:$B$1222,2,0)</f>
        <v>Укажите код ОО!</v>
      </c>
      <c r="D49" s="70"/>
      <c r="E49" s="70"/>
      <c r="F49" s="122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127">
        <f t="shared" si="5"/>
        <v>0</v>
      </c>
      <c r="AC49" s="71">
        <f t="shared" si="2"/>
        <v>0</v>
      </c>
      <c r="AD49" s="71">
        <f t="shared" si="6"/>
        <v>0</v>
      </c>
      <c r="AE49" s="71">
        <f t="shared" si="3"/>
        <v>0</v>
      </c>
      <c r="AF49" s="71">
        <f t="shared" si="7"/>
        <v>0</v>
      </c>
      <c r="AG49" s="71">
        <f t="shared" si="4"/>
        <v>0</v>
      </c>
      <c r="AH49" s="71">
        <f t="shared" si="8"/>
        <v>0</v>
      </c>
      <c r="AI49" s="71">
        <f t="shared" si="9"/>
        <v>0</v>
      </c>
      <c r="AJ49" s="71">
        <f t="shared" si="10"/>
        <v>0</v>
      </c>
    </row>
    <row r="50" spans="1:36" ht="24" customHeight="1" thickBot="1" x14ac:dyDescent="0.3">
      <c r="A50" s="68"/>
      <c r="B50" s="69"/>
      <c r="C50" s="74" t="str">
        <f>VLOOKUP($B50,Kod!$A$2:$B$1222,2,0)</f>
        <v>Укажите код ОО!</v>
      </c>
      <c r="D50" s="70"/>
      <c r="E50" s="70"/>
      <c r="F50" s="122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127">
        <f t="shared" si="5"/>
        <v>0</v>
      </c>
      <c r="AC50" s="71">
        <f t="shared" si="2"/>
        <v>0</v>
      </c>
      <c r="AD50" s="71">
        <f t="shared" si="6"/>
        <v>0</v>
      </c>
      <c r="AE50" s="71">
        <f t="shared" si="3"/>
        <v>0</v>
      </c>
      <c r="AF50" s="71">
        <f t="shared" si="7"/>
        <v>0</v>
      </c>
      <c r="AG50" s="71">
        <f t="shared" si="4"/>
        <v>0</v>
      </c>
      <c r="AH50" s="71">
        <f t="shared" si="8"/>
        <v>0</v>
      </c>
      <c r="AI50" s="71">
        <f t="shared" si="9"/>
        <v>0</v>
      </c>
      <c r="AJ50" s="71">
        <f t="shared" si="10"/>
        <v>0</v>
      </c>
    </row>
    <row r="51" spans="1:36" ht="24" customHeight="1" thickBot="1" x14ac:dyDescent="0.3">
      <c r="A51" s="68"/>
      <c r="B51" s="69"/>
      <c r="C51" s="74" t="str">
        <f>VLOOKUP($B51,Kod!$A$2:$B$1222,2,0)</f>
        <v>Укажите код ОО!</v>
      </c>
      <c r="D51" s="70"/>
      <c r="E51" s="70"/>
      <c r="F51" s="122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127">
        <f t="shared" si="5"/>
        <v>0</v>
      </c>
      <c r="AC51" s="71">
        <f t="shared" si="2"/>
        <v>0</v>
      </c>
      <c r="AD51" s="71">
        <f t="shared" si="6"/>
        <v>0</v>
      </c>
      <c r="AE51" s="71">
        <f t="shared" si="3"/>
        <v>0</v>
      </c>
      <c r="AF51" s="71">
        <f t="shared" si="7"/>
        <v>0</v>
      </c>
      <c r="AG51" s="71">
        <f t="shared" si="4"/>
        <v>0</v>
      </c>
      <c r="AH51" s="71">
        <f t="shared" si="8"/>
        <v>0</v>
      </c>
      <c r="AI51" s="71">
        <f t="shared" si="9"/>
        <v>0</v>
      </c>
      <c r="AJ51" s="71">
        <f t="shared" si="10"/>
        <v>0</v>
      </c>
    </row>
    <row r="52" spans="1:36" ht="24" customHeight="1" thickBot="1" x14ac:dyDescent="0.3">
      <c r="A52" s="68"/>
      <c r="B52" s="69"/>
      <c r="C52" s="74" t="str">
        <f>VLOOKUP($B52,Kod!$A$2:$B$1222,2,0)</f>
        <v>Укажите код ОО!</v>
      </c>
      <c r="D52" s="70"/>
      <c r="E52" s="70"/>
      <c r="F52" s="122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127">
        <f t="shared" si="5"/>
        <v>0</v>
      </c>
      <c r="AC52" s="71">
        <f t="shared" si="2"/>
        <v>0</v>
      </c>
      <c r="AD52" s="71">
        <f t="shared" si="6"/>
        <v>0</v>
      </c>
      <c r="AE52" s="71">
        <f t="shared" si="3"/>
        <v>0</v>
      </c>
      <c r="AF52" s="71">
        <f t="shared" si="7"/>
        <v>0</v>
      </c>
      <c r="AG52" s="71">
        <f t="shared" si="4"/>
        <v>0</v>
      </c>
      <c r="AH52" s="71">
        <f t="shared" si="8"/>
        <v>0</v>
      </c>
      <c r="AI52" s="71">
        <f t="shared" si="9"/>
        <v>0</v>
      </c>
      <c r="AJ52" s="71">
        <f t="shared" si="10"/>
        <v>0</v>
      </c>
    </row>
    <row r="53" spans="1:36" ht="24" customHeight="1" thickBot="1" x14ac:dyDescent="0.3">
      <c r="A53" s="68"/>
      <c r="B53" s="69"/>
      <c r="C53" s="74" t="str">
        <f>VLOOKUP($B53,Kod!$A$2:$B$1222,2,0)</f>
        <v>Укажите код ОО!</v>
      </c>
      <c r="D53" s="70"/>
      <c r="E53" s="70"/>
      <c r="F53" s="122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127">
        <f t="shared" si="5"/>
        <v>0</v>
      </c>
      <c r="AC53" s="71">
        <f t="shared" si="2"/>
        <v>0</v>
      </c>
      <c r="AD53" s="71">
        <f t="shared" si="6"/>
        <v>0</v>
      </c>
      <c r="AE53" s="71">
        <f t="shared" si="3"/>
        <v>0</v>
      </c>
      <c r="AF53" s="71">
        <f t="shared" si="7"/>
        <v>0</v>
      </c>
      <c r="AG53" s="71">
        <f t="shared" si="4"/>
        <v>0</v>
      </c>
      <c r="AH53" s="71">
        <f t="shared" si="8"/>
        <v>0</v>
      </c>
      <c r="AI53" s="71">
        <f t="shared" si="9"/>
        <v>0</v>
      </c>
      <c r="AJ53" s="71">
        <f t="shared" si="10"/>
        <v>0</v>
      </c>
    </row>
    <row r="54" spans="1:36" ht="24" customHeight="1" thickBot="1" x14ac:dyDescent="0.3">
      <c r="A54" s="68"/>
      <c r="B54" s="69"/>
      <c r="C54" s="74" t="str">
        <f>VLOOKUP($B54,Kod!$A$2:$B$1222,2,0)</f>
        <v>Укажите код ОО!</v>
      </c>
      <c r="D54" s="70"/>
      <c r="E54" s="70"/>
      <c r="F54" s="122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127">
        <f t="shared" si="5"/>
        <v>0</v>
      </c>
      <c r="AC54" s="71">
        <f t="shared" si="2"/>
        <v>0</v>
      </c>
      <c r="AD54" s="71">
        <f t="shared" si="6"/>
        <v>0</v>
      </c>
      <c r="AE54" s="71">
        <f t="shared" si="3"/>
        <v>0</v>
      </c>
      <c r="AF54" s="71">
        <f t="shared" si="7"/>
        <v>0</v>
      </c>
      <c r="AG54" s="71">
        <f t="shared" si="4"/>
        <v>0</v>
      </c>
      <c r="AH54" s="71">
        <f t="shared" si="8"/>
        <v>0</v>
      </c>
      <c r="AI54" s="71">
        <f t="shared" si="9"/>
        <v>0</v>
      </c>
      <c r="AJ54" s="71">
        <f t="shared" si="10"/>
        <v>0</v>
      </c>
    </row>
    <row r="55" spans="1:36" ht="24" customHeight="1" thickBot="1" x14ac:dyDescent="0.3">
      <c r="A55" s="68"/>
      <c r="B55" s="69"/>
      <c r="C55" s="74" t="str">
        <f>VLOOKUP($B55,Kod!$A$2:$B$1222,2,0)</f>
        <v>Укажите код ОО!</v>
      </c>
      <c r="D55" s="70"/>
      <c r="E55" s="70"/>
      <c r="F55" s="122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127">
        <f t="shared" si="5"/>
        <v>0</v>
      </c>
      <c r="AC55" s="71">
        <f t="shared" si="2"/>
        <v>0</v>
      </c>
      <c r="AD55" s="71">
        <f t="shared" si="6"/>
        <v>0</v>
      </c>
      <c r="AE55" s="71">
        <f t="shared" si="3"/>
        <v>0</v>
      </c>
      <c r="AF55" s="71">
        <f t="shared" si="7"/>
        <v>0</v>
      </c>
      <c r="AG55" s="71">
        <f t="shared" si="4"/>
        <v>0</v>
      </c>
      <c r="AH55" s="71">
        <f t="shared" si="8"/>
        <v>0</v>
      </c>
      <c r="AI55" s="71">
        <f t="shared" si="9"/>
        <v>0</v>
      </c>
      <c r="AJ55" s="71">
        <f t="shared" si="10"/>
        <v>0</v>
      </c>
    </row>
    <row r="56" spans="1:36" ht="24" customHeight="1" thickBot="1" x14ac:dyDescent="0.3">
      <c r="A56" s="68"/>
      <c r="B56" s="69"/>
      <c r="C56" s="74" t="str">
        <f>VLOOKUP($B56,Kod!$A$2:$B$1222,2,0)</f>
        <v>Укажите код ОО!</v>
      </c>
      <c r="D56" s="70"/>
      <c r="E56" s="70"/>
      <c r="F56" s="122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127">
        <f t="shared" si="5"/>
        <v>0</v>
      </c>
      <c r="AC56" s="71">
        <f t="shared" si="2"/>
        <v>0</v>
      </c>
      <c r="AD56" s="71">
        <f t="shared" si="6"/>
        <v>0</v>
      </c>
      <c r="AE56" s="71">
        <f t="shared" si="3"/>
        <v>0</v>
      </c>
      <c r="AF56" s="71">
        <f t="shared" si="7"/>
        <v>0</v>
      </c>
      <c r="AG56" s="71">
        <f t="shared" si="4"/>
        <v>0</v>
      </c>
      <c r="AH56" s="71">
        <f t="shared" si="8"/>
        <v>0</v>
      </c>
      <c r="AI56" s="71">
        <f t="shared" si="9"/>
        <v>0</v>
      </c>
      <c r="AJ56" s="71">
        <f t="shared" si="10"/>
        <v>0</v>
      </c>
    </row>
    <row r="57" spans="1:36" ht="24" customHeight="1" thickBot="1" x14ac:dyDescent="0.3">
      <c r="A57" s="68"/>
      <c r="B57" s="69"/>
      <c r="C57" s="74" t="str">
        <f>VLOOKUP($B57,Kod!$A$2:$B$1222,2,0)</f>
        <v>Укажите код ОО!</v>
      </c>
      <c r="D57" s="70"/>
      <c r="E57" s="70"/>
      <c r="F57" s="122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127">
        <f t="shared" si="5"/>
        <v>0</v>
      </c>
      <c r="AC57" s="71">
        <f t="shared" si="2"/>
        <v>0</v>
      </c>
      <c r="AD57" s="71">
        <f t="shared" si="6"/>
        <v>0</v>
      </c>
      <c r="AE57" s="71">
        <f t="shared" si="3"/>
        <v>0</v>
      </c>
      <c r="AF57" s="71">
        <f t="shared" si="7"/>
        <v>0</v>
      </c>
      <c r="AG57" s="71">
        <f t="shared" si="4"/>
        <v>0</v>
      </c>
      <c r="AH57" s="71">
        <f t="shared" si="8"/>
        <v>0</v>
      </c>
      <c r="AI57" s="71">
        <f t="shared" si="9"/>
        <v>0</v>
      </c>
      <c r="AJ57" s="71">
        <f t="shared" si="10"/>
        <v>0</v>
      </c>
    </row>
    <row r="58" spans="1:36" ht="24" customHeight="1" thickBot="1" x14ac:dyDescent="0.3">
      <c r="A58" s="68"/>
      <c r="B58" s="69"/>
      <c r="C58" s="74" t="str">
        <f>VLOOKUP($B58,Kod!$A$2:$B$1222,2,0)</f>
        <v>Укажите код ОО!</v>
      </c>
      <c r="D58" s="70"/>
      <c r="E58" s="70"/>
      <c r="F58" s="122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127">
        <f t="shared" si="5"/>
        <v>0</v>
      </c>
      <c r="AC58" s="71">
        <f t="shared" si="2"/>
        <v>0</v>
      </c>
      <c r="AD58" s="71">
        <f t="shared" si="6"/>
        <v>0</v>
      </c>
      <c r="AE58" s="71">
        <f t="shared" si="3"/>
        <v>0</v>
      </c>
      <c r="AF58" s="71">
        <f t="shared" si="7"/>
        <v>0</v>
      </c>
      <c r="AG58" s="71">
        <f t="shared" si="4"/>
        <v>0</v>
      </c>
      <c r="AH58" s="71">
        <f t="shared" si="8"/>
        <v>0</v>
      </c>
      <c r="AI58" s="71">
        <f t="shared" si="9"/>
        <v>0</v>
      </c>
      <c r="AJ58" s="71">
        <f t="shared" si="10"/>
        <v>0</v>
      </c>
    </row>
    <row r="59" spans="1:36" ht="24" customHeight="1" thickBot="1" x14ac:dyDescent="0.3">
      <c r="A59" s="68"/>
      <c r="B59" s="69"/>
      <c r="C59" s="74" t="str">
        <f>VLOOKUP($B59,Kod!$A$2:$B$1222,2,0)</f>
        <v>Укажите код ОО!</v>
      </c>
      <c r="D59" s="70"/>
      <c r="E59" s="70"/>
      <c r="F59" s="122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127">
        <f t="shared" si="5"/>
        <v>0</v>
      </c>
      <c r="AC59" s="71">
        <f t="shared" si="2"/>
        <v>0</v>
      </c>
      <c r="AD59" s="71">
        <f t="shared" si="6"/>
        <v>0</v>
      </c>
      <c r="AE59" s="71">
        <f t="shared" si="3"/>
        <v>0</v>
      </c>
      <c r="AF59" s="71">
        <f t="shared" si="7"/>
        <v>0</v>
      </c>
      <c r="AG59" s="71">
        <f t="shared" si="4"/>
        <v>0</v>
      </c>
      <c r="AH59" s="71">
        <f t="shared" si="8"/>
        <v>0</v>
      </c>
      <c r="AI59" s="71">
        <f t="shared" si="9"/>
        <v>0</v>
      </c>
      <c r="AJ59" s="71">
        <f t="shared" si="10"/>
        <v>0</v>
      </c>
    </row>
    <row r="60" spans="1:36" ht="24" customHeight="1" thickBot="1" x14ac:dyDescent="0.3">
      <c r="A60" s="68"/>
      <c r="B60" s="69"/>
      <c r="C60" s="74" t="str">
        <f>VLOOKUP($B60,Kod!$A$2:$B$1222,2,0)</f>
        <v>Укажите код ОО!</v>
      </c>
      <c r="D60" s="70"/>
      <c r="E60" s="70"/>
      <c r="F60" s="122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127">
        <f t="shared" si="5"/>
        <v>0</v>
      </c>
      <c r="AC60" s="71">
        <f t="shared" si="2"/>
        <v>0</v>
      </c>
      <c r="AD60" s="71">
        <f t="shared" si="6"/>
        <v>0</v>
      </c>
      <c r="AE60" s="71">
        <f t="shared" si="3"/>
        <v>0</v>
      </c>
      <c r="AF60" s="71">
        <f t="shared" si="7"/>
        <v>0</v>
      </c>
      <c r="AG60" s="71">
        <f t="shared" si="4"/>
        <v>0</v>
      </c>
      <c r="AH60" s="71">
        <f t="shared" si="8"/>
        <v>0</v>
      </c>
      <c r="AI60" s="71">
        <f t="shared" si="9"/>
        <v>0</v>
      </c>
      <c r="AJ60" s="71">
        <f t="shared" si="10"/>
        <v>0</v>
      </c>
    </row>
    <row r="61" spans="1:36" ht="24" customHeight="1" thickBot="1" x14ac:dyDescent="0.3">
      <c r="A61" s="68"/>
      <c r="B61" s="69"/>
      <c r="C61" s="74" t="str">
        <f>VLOOKUP($B61,Kod!$A$2:$B$1222,2,0)</f>
        <v>Укажите код ОО!</v>
      </c>
      <c r="D61" s="70"/>
      <c r="E61" s="70"/>
      <c r="F61" s="122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127">
        <f t="shared" si="5"/>
        <v>0</v>
      </c>
      <c r="AC61" s="71">
        <f t="shared" si="2"/>
        <v>0</v>
      </c>
      <c r="AD61" s="71">
        <f t="shared" si="6"/>
        <v>0</v>
      </c>
      <c r="AE61" s="71">
        <f t="shared" si="3"/>
        <v>0</v>
      </c>
      <c r="AF61" s="71">
        <f t="shared" si="7"/>
        <v>0</v>
      </c>
      <c r="AG61" s="71">
        <f t="shared" si="4"/>
        <v>0</v>
      </c>
      <c r="AH61" s="71">
        <f t="shared" si="8"/>
        <v>0</v>
      </c>
      <c r="AI61" s="71">
        <f t="shared" si="9"/>
        <v>0</v>
      </c>
      <c r="AJ61" s="71">
        <f t="shared" si="10"/>
        <v>0</v>
      </c>
    </row>
    <row r="62" spans="1:36" ht="24" customHeight="1" thickBot="1" x14ac:dyDescent="0.3">
      <c r="A62" s="68"/>
      <c r="B62" s="69"/>
      <c r="C62" s="74" t="str">
        <f>VLOOKUP($B62,Kod!$A$2:$B$1222,2,0)</f>
        <v>Укажите код ОО!</v>
      </c>
      <c r="D62" s="70"/>
      <c r="E62" s="70"/>
      <c r="F62" s="122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127">
        <f t="shared" si="5"/>
        <v>0</v>
      </c>
      <c r="AC62" s="71">
        <f t="shared" si="2"/>
        <v>0</v>
      </c>
      <c r="AD62" s="71">
        <f t="shared" si="6"/>
        <v>0</v>
      </c>
      <c r="AE62" s="71">
        <f t="shared" si="3"/>
        <v>0</v>
      </c>
      <c r="AF62" s="71">
        <f t="shared" si="7"/>
        <v>0</v>
      </c>
      <c r="AG62" s="71">
        <f t="shared" si="4"/>
        <v>0</v>
      </c>
      <c r="AH62" s="71">
        <f t="shared" si="8"/>
        <v>0</v>
      </c>
      <c r="AI62" s="71">
        <f t="shared" si="9"/>
        <v>0</v>
      </c>
      <c r="AJ62" s="71">
        <f t="shared" si="10"/>
        <v>0</v>
      </c>
    </row>
    <row r="63" spans="1:36" ht="24" customHeight="1" thickBot="1" x14ac:dyDescent="0.3">
      <c r="A63" s="68"/>
      <c r="B63" s="69"/>
      <c r="C63" s="74" t="str">
        <f>VLOOKUP($B63,Kod!$A$2:$B$1222,2,0)</f>
        <v>Укажите код ОО!</v>
      </c>
      <c r="D63" s="70"/>
      <c r="E63" s="70"/>
      <c r="F63" s="122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127">
        <f t="shared" si="5"/>
        <v>0</v>
      </c>
      <c r="AC63" s="71">
        <f t="shared" si="2"/>
        <v>0</v>
      </c>
      <c r="AD63" s="71">
        <f t="shared" si="6"/>
        <v>0</v>
      </c>
      <c r="AE63" s="71">
        <f t="shared" si="3"/>
        <v>0</v>
      </c>
      <c r="AF63" s="71">
        <f t="shared" si="7"/>
        <v>0</v>
      </c>
      <c r="AG63" s="71">
        <f t="shared" si="4"/>
        <v>0</v>
      </c>
      <c r="AH63" s="71">
        <f t="shared" si="8"/>
        <v>0</v>
      </c>
      <c r="AI63" s="71">
        <f t="shared" si="9"/>
        <v>0</v>
      </c>
      <c r="AJ63" s="71">
        <f t="shared" si="10"/>
        <v>0</v>
      </c>
    </row>
    <row r="64" spans="1:36" ht="24" customHeight="1" thickBot="1" x14ac:dyDescent="0.3">
      <c r="A64" s="68"/>
      <c r="B64" s="69"/>
      <c r="C64" s="74" t="str">
        <f>VLOOKUP($B64,Kod!$A$2:$B$1222,2,0)</f>
        <v>Укажите код ОО!</v>
      </c>
      <c r="D64" s="70"/>
      <c r="E64" s="70"/>
      <c r="F64" s="122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127">
        <f t="shared" si="5"/>
        <v>0</v>
      </c>
      <c r="AC64" s="71">
        <f t="shared" si="2"/>
        <v>0</v>
      </c>
      <c r="AD64" s="71">
        <f t="shared" si="6"/>
        <v>0</v>
      </c>
      <c r="AE64" s="71">
        <f t="shared" si="3"/>
        <v>0</v>
      </c>
      <c r="AF64" s="71">
        <f t="shared" si="7"/>
        <v>0</v>
      </c>
      <c r="AG64" s="71">
        <f t="shared" si="4"/>
        <v>0</v>
      </c>
      <c r="AH64" s="71">
        <f t="shared" si="8"/>
        <v>0</v>
      </c>
      <c r="AI64" s="71">
        <f t="shared" si="9"/>
        <v>0</v>
      </c>
      <c r="AJ64" s="71">
        <f t="shared" si="10"/>
        <v>0</v>
      </c>
    </row>
    <row r="65" spans="1:36" ht="24" customHeight="1" thickBot="1" x14ac:dyDescent="0.3">
      <c r="A65" s="68"/>
      <c r="B65" s="69"/>
      <c r="C65" s="74" t="str">
        <f>VLOOKUP($B65,Kod!$A$2:$B$1222,2,0)</f>
        <v>Укажите код ОО!</v>
      </c>
      <c r="D65" s="70"/>
      <c r="E65" s="70"/>
      <c r="F65" s="122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127">
        <f t="shared" si="5"/>
        <v>0</v>
      </c>
      <c r="AC65" s="71">
        <f t="shared" si="2"/>
        <v>0</v>
      </c>
      <c r="AD65" s="71">
        <f t="shared" si="6"/>
        <v>0</v>
      </c>
      <c r="AE65" s="71">
        <f t="shared" si="3"/>
        <v>0</v>
      </c>
      <c r="AF65" s="71">
        <f t="shared" si="7"/>
        <v>0</v>
      </c>
      <c r="AG65" s="71">
        <f t="shared" si="4"/>
        <v>0</v>
      </c>
      <c r="AH65" s="71">
        <f t="shared" si="8"/>
        <v>0</v>
      </c>
      <c r="AI65" s="71">
        <f t="shared" si="9"/>
        <v>0</v>
      </c>
      <c r="AJ65" s="71">
        <f t="shared" si="10"/>
        <v>0</v>
      </c>
    </row>
    <row r="66" spans="1:36" ht="24" customHeight="1" thickBot="1" x14ac:dyDescent="0.3">
      <c r="A66" s="68"/>
      <c r="B66" s="69"/>
      <c r="C66" s="74" t="str">
        <f>VLOOKUP($B66,Kod!$A$2:$B$1222,2,0)</f>
        <v>Укажите код ОО!</v>
      </c>
      <c r="D66" s="70"/>
      <c r="E66" s="70"/>
      <c r="F66" s="122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127">
        <f t="shared" si="5"/>
        <v>0</v>
      </c>
      <c r="AC66" s="71">
        <f t="shared" si="2"/>
        <v>0</v>
      </c>
      <c r="AD66" s="71">
        <f t="shared" si="6"/>
        <v>0</v>
      </c>
      <c r="AE66" s="71">
        <f t="shared" si="3"/>
        <v>0</v>
      </c>
      <c r="AF66" s="71">
        <f t="shared" si="7"/>
        <v>0</v>
      </c>
      <c r="AG66" s="71">
        <f t="shared" si="4"/>
        <v>0</v>
      </c>
      <c r="AH66" s="71">
        <f t="shared" si="8"/>
        <v>0</v>
      </c>
      <c r="AI66" s="71">
        <f t="shared" si="9"/>
        <v>0</v>
      </c>
      <c r="AJ66" s="71">
        <f t="shared" si="10"/>
        <v>0</v>
      </c>
    </row>
    <row r="67" spans="1:36" ht="24" customHeight="1" thickBot="1" x14ac:dyDescent="0.3">
      <c r="A67" s="68"/>
      <c r="B67" s="69"/>
      <c r="C67" s="74" t="str">
        <f>VLOOKUP($B67,Kod!$A$2:$B$1222,2,0)</f>
        <v>Укажите код ОО!</v>
      </c>
      <c r="D67" s="70"/>
      <c r="E67" s="70"/>
      <c r="F67" s="122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127">
        <f t="shared" si="5"/>
        <v>0</v>
      </c>
      <c r="AC67" s="71">
        <f t="shared" si="2"/>
        <v>0</v>
      </c>
      <c r="AD67" s="71">
        <f t="shared" si="6"/>
        <v>0</v>
      </c>
      <c r="AE67" s="71">
        <f t="shared" si="3"/>
        <v>0</v>
      </c>
      <c r="AF67" s="71">
        <f t="shared" si="7"/>
        <v>0</v>
      </c>
      <c r="AG67" s="71">
        <f t="shared" si="4"/>
        <v>0</v>
      </c>
      <c r="AH67" s="71">
        <f t="shared" si="8"/>
        <v>0</v>
      </c>
      <c r="AI67" s="71">
        <f t="shared" si="9"/>
        <v>0</v>
      </c>
      <c r="AJ67" s="71">
        <f t="shared" si="10"/>
        <v>0</v>
      </c>
    </row>
    <row r="68" spans="1:36" ht="24" customHeight="1" thickBot="1" x14ac:dyDescent="0.3">
      <c r="A68" s="68"/>
      <c r="B68" s="69"/>
      <c r="C68" s="74" t="str">
        <f>VLOOKUP($B68,Kod!$A$2:$B$1222,2,0)</f>
        <v>Укажите код ОО!</v>
      </c>
      <c r="D68" s="70"/>
      <c r="E68" s="70"/>
      <c r="F68" s="122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127">
        <f t="shared" si="5"/>
        <v>0</v>
      </c>
      <c r="AC68" s="71">
        <f t="shared" si="2"/>
        <v>0</v>
      </c>
      <c r="AD68" s="71">
        <f t="shared" si="6"/>
        <v>0</v>
      </c>
      <c r="AE68" s="71">
        <f t="shared" si="3"/>
        <v>0</v>
      </c>
      <c r="AF68" s="71">
        <f t="shared" si="7"/>
        <v>0</v>
      </c>
      <c r="AG68" s="71">
        <f t="shared" si="4"/>
        <v>0</v>
      </c>
      <c r="AH68" s="71">
        <f t="shared" si="8"/>
        <v>0</v>
      </c>
      <c r="AI68" s="71">
        <f t="shared" si="9"/>
        <v>0</v>
      </c>
      <c r="AJ68" s="71">
        <f t="shared" si="10"/>
        <v>0</v>
      </c>
    </row>
    <row r="69" spans="1:36" ht="24" customHeight="1" thickBot="1" x14ac:dyDescent="0.3">
      <c r="A69" s="68"/>
      <c r="B69" s="69"/>
      <c r="C69" s="74" t="str">
        <f>VLOOKUP($B69,Kod!$A$2:$B$1222,2,0)</f>
        <v>Укажите код ОО!</v>
      </c>
      <c r="D69" s="70"/>
      <c r="E69" s="70"/>
      <c r="F69" s="122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127">
        <f t="shared" si="5"/>
        <v>0</v>
      </c>
      <c r="AC69" s="71">
        <f t="shared" si="2"/>
        <v>0</v>
      </c>
      <c r="AD69" s="71">
        <f t="shared" si="6"/>
        <v>0</v>
      </c>
      <c r="AE69" s="71">
        <f t="shared" si="3"/>
        <v>0</v>
      </c>
      <c r="AF69" s="71">
        <f t="shared" si="7"/>
        <v>0</v>
      </c>
      <c r="AG69" s="71">
        <f t="shared" si="4"/>
        <v>0</v>
      </c>
      <c r="AH69" s="71">
        <f t="shared" si="8"/>
        <v>0</v>
      </c>
      <c r="AI69" s="71">
        <f t="shared" si="9"/>
        <v>0</v>
      </c>
      <c r="AJ69" s="71">
        <f t="shared" si="10"/>
        <v>0</v>
      </c>
    </row>
    <row r="70" spans="1:36" ht="24" customHeight="1" thickBot="1" x14ac:dyDescent="0.3">
      <c r="A70" s="68"/>
      <c r="B70" s="69"/>
      <c r="C70" s="74" t="str">
        <f>VLOOKUP($B70,Kod!$A$2:$B$1222,2,0)</f>
        <v>Укажите код ОО!</v>
      </c>
      <c r="D70" s="70"/>
      <c r="E70" s="70"/>
      <c r="F70" s="122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127">
        <f t="shared" si="5"/>
        <v>0</v>
      </c>
      <c r="AC70" s="71">
        <f t="shared" si="2"/>
        <v>0</v>
      </c>
      <c r="AD70" s="71">
        <f t="shared" si="6"/>
        <v>0</v>
      </c>
      <c r="AE70" s="71">
        <f t="shared" si="3"/>
        <v>0</v>
      </c>
      <c r="AF70" s="71">
        <f t="shared" si="7"/>
        <v>0</v>
      </c>
      <c r="AG70" s="71">
        <f t="shared" si="4"/>
        <v>0</v>
      </c>
      <c r="AH70" s="71">
        <f t="shared" si="8"/>
        <v>0</v>
      </c>
      <c r="AI70" s="71">
        <f t="shared" si="9"/>
        <v>0</v>
      </c>
      <c r="AJ70" s="71">
        <f t="shared" si="10"/>
        <v>0</v>
      </c>
    </row>
    <row r="71" spans="1:36" ht="24" customHeight="1" thickBot="1" x14ac:dyDescent="0.3">
      <c r="A71" s="68"/>
      <c r="B71" s="69"/>
      <c r="C71" s="74" t="str">
        <f>VLOOKUP($B71,Kod!$A$2:$B$1222,2,0)</f>
        <v>Укажите код ОО!</v>
      </c>
      <c r="D71" s="70"/>
      <c r="E71" s="70"/>
      <c r="F71" s="122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127">
        <f t="shared" si="5"/>
        <v>0</v>
      </c>
      <c r="AC71" s="71">
        <f t="shared" si="2"/>
        <v>0</v>
      </c>
      <c r="AD71" s="71">
        <f t="shared" si="6"/>
        <v>0</v>
      </c>
      <c r="AE71" s="71">
        <f t="shared" si="3"/>
        <v>0</v>
      </c>
      <c r="AF71" s="71">
        <f t="shared" si="7"/>
        <v>0</v>
      </c>
      <c r="AG71" s="71">
        <f t="shared" si="4"/>
        <v>0</v>
      </c>
      <c r="AH71" s="71">
        <f t="shared" si="8"/>
        <v>0</v>
      </c>
      <c r="AI71" s="71">
        <f t="shared" si="9"/>
        <v>0</v>
      </c>
      <c r="AJ71" s="71">
        <f t="shared" si="10"/>
        <v>0</v>
      </c>
    </row>
    <row r="72" spans="1:36" ht="24" customHeight="1" thickBot="1" x14ac:dyDescent="0.3">
      <c r="A72" s="68"/>
      <c r="B72" s="69"/>
      <c r="C72" s="74" t="str">
        <f>VLOOKUP($B72,Kod!$A$2:$B$1222,2,0)</f>
        <v>Укажите код ОО!</v>
      </c>
      <c r="D72" s="70"/>
      <c r="E72" s="70"/>
      <c r="F72" s="122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127">
        <f t="shared" si="5"/>
        <v>0</v>
      </c>
      <c r="AC72" s="71">
        <f t="shared" si="2"/>
        <v>0</v>
      </c>
      <c r="AD72" s="71">
        <f t="shared" si="6"/>
        <v>0</v>
      </c>
      <c r="AE72" s="71">
        <f t="shared" si="3"/>
        <v>0</v>
      </c>
      <c r="AF72" s="71">
        <f t="shared" si="7"/>
        <v>0</v>
      </c>
      <c r="AG72" s="71">
        <f t="shared" si="4"/>
        <v>0</v>
      </c>
      <c r="AH72" s="71">
        <f t="shared" si="8"/>
        <v>0</v>
      </c>
      <c r="AI72" s="71">
        <f t="shared" si="9"/>
        <v>0</v>
      </c>
      <c r="AJ72" s="71">
        <f t="shared" si="10"/>
        <v>0</v>
      </c>
    </row>
    <row r="73" spans="1:36" ht="24" customHeight="1" thickBot="1" x14ac:dyDescent="0.3">
      <c r="A73" s="68"/>
      <c r="B73" s="69"/>
      <c r="C73" s="74" t="str">
        <f>VLOOKUP($B73,Kod!$A$2:$B$1222,2,0)</f>
        <v>Укажите код ОО!</v>
      </c>
      <c r="D73" s="70"/>
      <c r="E73" s="70"/>
      <c r="F73" s="122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127">
        <f t="shared" si="5"/>
        <v>0</v>
      </c>
      <c r="AC73" s="71">
        <f t="shared" si="2"/>
        <v>0</v>
      </c>
      <c r="AD73" s="71">
        <f t="shared" si="6"/>
        <v>0</v>
      </c>
      <c r="AE73" s="71">
        <f t="shared" si="3"/>
        <v>0</v>
      </c>
      <c r="AF73" s="71">
        <f t="shared" si="7"/>
        <v>0</v>
      </c>
      <c r="AG73" s="71">
        <f t="shared" si="4"/>
        <v>0</v>
      </c>
      <c r="AH73" s="71">
        <f t="shared" si="8"/>
        <v>0</v>
      </c>
      <c r="AI73" s="71">
        <f t="shared" si="9"/>
        <v>0</v>
      </c>
      <c r="AJ73" s="71">
        <f t="shared" si="10"/>
        <v>0</v>
      </c>
    </row>
    <row r="74" spans="1:36" ht="24" customHeight="1" thickBot="1" x14ac:dyDescent="0.3">
      <c r="A74" s="68"/>
      <c r="B74" s="69"/>
      <c r="C74" s="74" t="str">
        <f>VLOOKUP($B74,Kod!$A$2:$B$1222,2,0)</f>
        <v>Укажите код ОО!</v>
      </c>
      <c r="D74" s="70"/>
      <c r="E74" s="70"/>
      <c r="F74" s="122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127">
        <f t="shared" si="5"/>
        <v>0</v>
      </c>
      <c r="AC74" s="71">
        <f t="shared" ref="AC74:AC137" si="11">E74+H74+K74</f>
        <v>0</v>
      </c>
      <c r="AD74" s="71">
        <f t="shared" si="6"/>
        <v>0</v>
      </c>
      <c r="AE74" s="71">
        <f t="shared" ref="AE74:AE137" si="12">T74+W74+Z74</f>
        <v>0</v>
      </c>
      <c r="AF74" s="71">
        <f t="shared" si="7"/>
        <v>0</v>
      </c>
      <c r="AG74" s="71">
        <f t="shared" ref="AG74:AG137" si="13">D74+G74+J74</f>
        <v>0</v>
      </c>
      <c r="AH74" s="71">
        <f t="shared" si="8"/>
        <v>0</v>
      </c>
      <c r="AI74" s="71">
        <f t="shared" si="9"/>
        <v>0</v>
      </c>
      <c r="AJ74" s="71">
        <f t="shared" ref="AJ74:AJ137" si="14">SUM(AG74:AI74)</f>
        <v>0</v>
      </c>
    </row>
    <row r="75" spans="1:36" ht="24" customHeight="1" thickBot="1" x14ac:dyDescent="0.3">
      <c r="A75" s="68"/>
      <c r="B75" s="69"/>
      <c r="C75" s="74" t="str">
        <f>VLOOKUP($B75,Kod!$A$2:$B$1222,2,0)</f>
        <v>Укажите код ОО!</v>
      </c>
      <c r="D75" s="70"/>
      <c r="E75" s="70"/>
      <c r="F75" s="122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127">
        <f t="shared" ref="AB75:AB138" si="15">F75+I75+L75+O75+R75+U75+X75+AA75</f>
        <v>0</v>
      </c>
      <c r="AC75" s="71">
        <f t="shared" si="11"/>
        <v>0</v>
      </c>
      <c r="AD75" s="71">
        <f t="shared" ref="AD75:AD138" si="16">N75+Q75</f>
        <v>0</v>
      </c>
      <c r="AE75" s="71">
        <f t="shared" si="12"/>
        <v>0</v>
      </c>
      <c r="AF75" s="71">
        <f t="shared" ref="AF75:AF138" si="17">SUM(AC75:AE75)</f>
        <v>0</v>
      </c>
      <c r="AG75" s="71">
        <f t="shared" si="13"/>
        <v>0</v>
      </c>
      <c r="AH75" s="71">
        <f t="shared" ref="AH75:AH138" si="18">M75+P75</f>
        <v>0</v>
      </c>
      <c r="AI75" s="71">
        <f t="shared" ref="AI75:AI138" si="19">S75+V75+Y75</f>
        <v>0</v>
      </c>
      <c r="AJ75" s="71">
        <f t="shared" si="14"/>
        <v>0</v>
      </c>
    </row>
    <row r="76" spans="1:36" ht="24" customHeight="1" thickBot="1" x14ac:dyDescent="0.3">
      <c r="A76" s="68"/>
      <c r="B76" s="69"/>
      <c r="C76" s="74" t="str">
        <f>VLOOKUP($B76,Kod!$A$2:$B$1222,2,0)</f>
        <v>Укажите код ОО!</v>
      </c>
      <c r="D76" s="70"/>
      <c r="E76" s="70"/>
      <c r="F76" s="122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127">
        <f t="shared" si="15"/>
        <v>0</v>
      </c>
      <c r="AC76" s="71">
        <f t="shared" si="11"/>
        <v>0</v>
      </c>
      <c r="AD76" s="71">
        <f t="shared" si="16"/>
        <v>0</v>
      </c>
      <c r="AE76" s="71">
        <f t="shared" si="12"/>
        <v>0</v>
      </c>
      <c r="AF76" s="71">
        <f t="shared" si="17"/>
        <v>0</v>
      </c>
      <c r="AG76" s="71">
        <f t="shared" si="13"/>
        <v>0</v>
      </c>
      <c r="AH76" s="71">
        <f t="shared" si="18"/>
        <v>0</v>
      </c>
      <c r="AI76" s="71">
        <f t="shared" si="19"/>
        <v>0</v>
      </c>
      <c r="AJ76" s="71">
        <f t="shared" si="14"/>
        <v>0</v>
      </c>
    </row>
    <row r="77" spans="1:36" ht="24" customHeight="1" thickBot="1" x14ac:dyDescent="0.3">
      <c r="A77" s="68"/>
      <c r="B77" s="69"/>
      <c r="C77" s="74" t="str">
        <f>VLOOKUP($B77,Kod!$A$2:$B$1222,2,0)</f>
        <v>Укажите код ОО!</v>
      </c>
      <c r="D77" s="70"/>
      <c r="E77" s="70"/>
      <c r="F77" s="122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127">
        <f t="shared" si="15"/>
        <v>0</v>
      </c>
      <c r="AC77" s="71">
        <f t="shared" si="11"/>
        <v>0</v>
      </c>
      <c r="AD77" s="71">
        <f t="shared" si="16"/>
        <v>0</v>
      </c>
      <c r="AE77" s="71">
        <f t="shared" si="12"/>
        <v>0</v>
      </c>
      <c r="AF77" s="71">
        <f t="shared" si="17"/>
        <v>0</v>
      </c>
      <c r="AG77" s="71">
        <f t="shared" si="13"/>
        <v>0</v>
      </c>
      <c r="AH77" s="71">
        <f t="shared" si="18"/>
        <v>0</v>
      </c>
      <c r="AI77" s="71">
        <f t="shared" si="19"/>
        <v>0</v>
      </c>
      <c r="AJ77" s="71">
        <f t="shared" si="14"/>
        <v>0</v>
      </c>
    </row>
    <row r="78" spans="1:36" ht="24" customHeight="1" thickBot="1" x14ac:dyDescent="0.3">
      <c r="A78" s="68"/>
      <c r="B78" s="69"/>
      <c r="C78" s="74" t="str">
        <f>VLOOKUP($B78,Kod!$A$2:$B$1222,2,0)</f>
        <v>Укажите код ОО!</v>
      </c>
      <c r="D78" s="70"/>
      <c r="E78" s="70"/>
      <c r="F78" s="122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127">
        <f t="shared" si="15"/>
        <v>0</v>
      </c>
      <c r="AC78" s="71">
        <f t="shared" si="11"/>
        <v>0</v>
      </c>
      <c r="AD78" s="71">
        <f t="shared" si="16"/>
        <v>0</v>
      </c>
      <c r="AE78" s="71">
        <f t="shared" si="12"/>
        <v>0</v>
      </c>
      <c r="AF78" s="71">
        <f t="shared" si="17"/>
        <v>0</v>
      </c>
      <c r="AG78" s="71">
        <f t="shared" si="13"/>
        <v>0</v>
      </c>
      <c r="AH78" s="71">
        <f t="shared" si="18"/>
        <v>0</v>
      </c>
      <c r="AI78" s="71">
        <f t="shared" si="19"/>
        <v>0</v>
      </c>
      <c r="AJ78" s="71">
        <f t="shared" si="14"/>
        <v>0</v>
      </c>
    </row>
    <row r="79" spans="1:36" ht="24" customHeight="1" thickBot="1" x14ac:dyDescent="0.3">
      <c r="A79" s="68"/>
      <c r="B79" s="69"/>
      <c r="C79" s="74" t="str">
        <f>VLOOKUP($B79,Kod!$A$2:$B$1222,2,0)</f>
        <v>Укажите код ОО!</v>
      </c>
      <c r="D79" s="70"/>
      <c r="E79" s="70"/>
      <c r="F79" s="122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127">
        <f t="shared" si="15"/>
        <v>0</v>
      </c>
      <c r="AC79" s="71">
        <f t="shared" si="11"/>
        <v>0</v>
      </c>
      <c r="AD79" s="71">
        <f t="shared" si="16"/>
        <v>0</v>
      </c>
      <c r="AE79" s="71">
        <f t="shared" si="12"/>
        <v>0</v>
      </c>
      <c r="AF79" s="71">
        <f t="shared" si="17"/>
        <v>0</v>
      </c>
      <c r="AG79" s="71">
        <f t="shared" si="13"/>
        <v>0</v>
      </c>
      <c r="AH79" s="71">
        <f t="shared" si="18"/>
        <v>0</v>
      </c>
      <c r="AI79" s="71">
        <f t="shared" si="19"/>
        <v>0</v>
      </c>
      <c r="AJ79" s="71">
        <f t="shared" si="14"/>
        <v>0</v>
      </c>
    </row>
    <row r="80" spans="1:36" ht="24" customHeight="1" thickBot="1" x14ac:dyDescent="0.3">
      <c r="A80" s="68"/>
      <c r="B80" s="69"/>
      <c r="C80" s="74" t="str">
        <f>VLOOKUP($B80,Kod!$A$2:$B$1222,2,0)</f>
        <v>Укажите код ОО!</v>
      </c>
      <c r="D80" s="70"/>
      <c r="E80" s="70"/>
      <c r="F80" s="122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127">
        <f t="shared" si="15"/>
        <v>0</v>
      </c>
      <c r="AC80" s="71">
        <f t="shared" si="11"/>
        <v>0</v>
      </c>
      <c r="AD80" s="71">
        <f t="shared" si="16"/>
        <v>0</v>
      </c>
      <c r="AE80" s="71">
        <f t="shared" si="12"/>
        <v>0</v>
      </c>
      <c r="AF80" s="71">
        <f t="shared" si="17"/>
        <v>0</v>
      </c>
      <c r="AG80" s="71">
        <f t="shared" si="13"/>
        <v>0</v>
      </c>
      <c r="AH80" s="71">
        <f t="shared" si="18"/>
        <v>0</v>
      </c>
      <c r="AI80" s="71">
        <f t="shared" si="19"/>
        <v>0</v>
      </c>
      <c r="AJ80" s="71">
        <f t="shared" si="14"/>
        <v>0</v>
      </c>
    </row>
    <row r="81" spans="1:36" ht="24" customHeight="1" thickBot="1" x14ac:dyDescent="0.3">
      <c r="A81" s="68"/>
      <c r="B81" s="69"/>
      <c r="C81" s="74" t="str">
        <f>VLOOKUP($B81,Kod!$A$2:$B$1222,2,0)</f>
        <v>Укажите код ОО!</v>
      </c>
      <c r="D81" s="70"/>
      <c r="E81" s="70"/>
      <c r="F81" s="122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127">
        <f t="shared" si="15"/>
        <v>0</v>
      </c>
      <c r="AC81" s="71">
        <f t="shared" si="11"/>
        <v>0</v>
      </c>
      <c r="AD81" s="71">
        <f t="shared" si="16"/>
        <v>0</v>
      </c>
      <c r="AE81" s="71">
        <f t="shared" si="12"/>
        <v>0</v>
      </c>
      <c r="AF81" s="71">
        <f t="shared" si="17"/>
        <v>0</v>
      </c>
      <c r="AG81" s="71">
        <f t="shared" si="13"/>
        <v>0</v>
      </c>
      <c r="AH81" s="71">
        <f t="shared" si="18"/>
        <v>0</v>
      </c>
      <c r="AI81" s="71">
        <f t="shared" si="19"/>
        <v>0</v>
      </c>
      <c r="AJ81" s="71">
        <f t="shared" si="14"/>
        <v>0</v>
      </c>
    </row>
    <row r="82" spans="1:36" ht="24" customHeight="1" thickBot="1" x14ac:dyDescent="0.3">
      <c r="A82" s="68"/>
      <c r="B82" s="69"/>
      <c r="C82" s="74" t="str">
        <f>VLOOKUP($B82,Kod!$A$2:$B$1222,2,0)</f>
        <v>Укажите код ОО!</v>
      </c>
      <c r="D82" s="70"/>
      <c r="E82" s="70"/>
      <c r="F82" s="122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127">
        <f t="shared" si="15"/>
        <v>0</v>
      </c>
      <c r="AC82" s="71">
        <f t="shared" si="11"/>
        <v>0</v>
      </c>
      <c r="AD82" s="71">
        <f t="shared" si="16"/>
        <v>0</v>
      </c>
      <c r="AE82" s="71">
        <f t="shared" si="12"/>
        <v>0</v>
      </c>
      <c r="AF82" s="71">
        <f t="shared" si="17"/>
        <v>0</v>
      </c>
      <c r="AG82" s="71">
        <f t="shared" si="13"/>
        <v>0</v>
      </c>
      <c r="AH82" s="71">
        <f t="shared" si="18"/>
        <v>0</v>
      </c>
      <c r="AI82" s="71">
        <f t="shared" si="19"/>
        <v>0</v>
      </c>
      <c r="AJ82" s="71">
        <f t="shared" si="14"/>
        <v>0</v>
      </c>
    </row>
    <row r="83" spans="1:36" ht="24" customHeight="1" thickBot="1" x14ac:dyDescent="0.3">
      <c r="A83" s="68"/>
      <c r="B83" s="69"/>
      <c r="C83" s="74" t="str">
        <f>VLOOKUP($B83,Kod!$A$2:$B$1222,2,0)</f>
        <v>Укажите код ОО!</v>
      </c>
      <c r="D83" s="70"/>
      <c r="E83" s="70"/>
      <c r="F83" s="122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127">
        <f t="shared" si="15"/>
        <v>0</v>
      </c>
      <c r="AC83" s="71">
        <f t="shared" si="11"/>
        <v>0</v>
      </c>
      <c r="AD83" s="71">
        <f t="shared" si="16"/>
        <v>0</v>
      </c>
      <c r="AE83" s="71">
        <f t="shared" si="12"/>
        <v>0</v>
      </c>
      <c r="AF83" s="71">
        <f t="shared" si="17"/>
        <v>0</v>
      </c>
      <c r="AG83" s="71">
        <f t="shared" si="13"/>
        <v>0</v>
      </c>
      <c r="AH83" s="71">
        <f t="shared" si="18"/>
        <v>0</v>
      </c>
      <c r="AI83" s="71">
        <f t="shared" si="19"/>
        <v>0</v>
      </c>
      <c r="AJ83" s="71">
        <f t="shared" si="14"/>
        <v>0</v>
      </c>
    </row>
    <row r="84" spans="1:36" ht="24" customHeight="1" thickBot="1" x14ac:dyDescent="0.3">
      <c r="A84" s="68"/>
      <c r="B84" s="69"/>
      <c r="C84" s="74" t="str">
        <f>VLOOKUP($B84,Kod!$A$2:$B$1222,2,0)</f>
        <v>Укажите код ОО!</v>
      </c>
      <c r="D84" s="70"/>
      <c r="E84" s="70"/>
      <c r="F84" s="122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127">
        <f t="shared" si="15"/>
        <v>0</v>
      </c>
      <c r="AC84" s="71">
        <f t="shared" si="11"/>
        <v>0</v>
      </c>
      <c r="AD84" s="71">
        <f t="shared" si="16"/>
        <v>0</v>
      </c>
      <c r="AE84" s="71">
        <f t="shared" si="12"/>
        <v>0</v>
      </c>
      <c r="AF84" s="71">
        <f t="shared" si="17"/>
        <v>0</v>
      </c>
      <c r="AG84" s="71">
        <f t="shared" si="13"/>
        <v>0</v>
      </c>
      <c r="AH84" s="71">
        <f t="shared" si="18"/>
        <v>0</v>
      </c>
      <c r="AI84" s="71">
        <f t="shared" si="19"/>
        <v>0</v>
      </c>
      <c r="AJ84" s="71">
        <f t="shared" si="14"/>
        <v>0</v>
      </c>
    </row>
    <row r="85" spans="1:36" ht="24" customHeight="1" thickBot="1" x14ac:dyDescent="0.3">
      <c r="A85" s="68"/>
      <c r="B85" s="69"/>
      <c r="C85" s="74" t="str">
        <f>VLOOKUP($B85,Kod!$A$2:$B$1222,2,0)</f>
        <v>Укажите код ОО!</v>
      </c>
      <c r="D85" s="70"/>
      <c r="E85" s="70"/>
      <c r="F85" s="122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127">
        <f t="shared" si="15"/>
        <v>0</v>
      </c>
      <c r="AC85" s="71">
        <f t="shared" si="11"/>
        <v>0</v>
      </c>
      <c r="AD85" s="71">
        <f t="shared" si="16"/>
        <v>0</v>
      </c>
      <c r="AE85" s="71">
        <f t="shared" si="12"/>
        <v>0</v>
      </c>
      <c r="AF85" s="71">
        <f t="shared" si="17"/>
        <v>0</v>
      </c>
      <c r="AG85" s="71">
        <f t="shared" si="13"/>
        <v>0</v>
      </c>
      <c r="AH85" s="71">
        <f t="shared" si="18"/>
        <v>0</v>
      </c>
      <c r="AI85" s="71">
        <f t="shared" si="19"/>
        <v>0</v>
      </c>
      <c r="AJ85" s="71">
        <f t="shared" si="14"/>
        <v>0</v>
      </c>
    </row>
    <row r="86" spans="1:36" ht="24" customHeight="1" thickBot="1" x14ac:dyDescent="0.3">
      <c r="A86" s="68"/>
      <c r="B86" s="69"/>
      <c r="C86" s="74" t="str">
        <f>VLOOKUP($B86,Kod!$A$2:$B$1222,2,0)</f>
        <v>Укажите код ОО!</v>
      </c>
      <c r="D86" s="70"/>
      <c r="E86" s="70"/>
      <c r="F86" s="122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127">
        <f t="shared" si="15"/>
        <v>0</v>
      </c>
      <c r="AC86" s="71">
        <f t="shared" si="11"/>
        <v>0</v>
      </c>
      <c r="AD86" s="71">
        <f t="shared" si="16"/>
        <v>0</v>
      </c>
      <c r="AE86" s="71">
        <f t="shared" si="12"/>
        <v>0</v>
      </c>
      <c r="AF86" s="71">
        <f t="shared" si="17"/>
        <v>0</v>
      </c>
      <c r="AG86" s="71">
        <f t="shared" si="13"/>
        <v>0</v>
      </c>
      <c r="AH86" s="71">
        <f t="shared" si="18"/>
        <v>0</v>
      </c>
      <c r="AI86" s="71">
        <f t="shared" si="19"/>
        <v>0</v>
      </c>
      <c r="AJ86" s="71">
        <f t="shared" si="14"/>
        <v>0</v>
      </c>
    </row>
    <row r="87" spans="1:36" ht="24" customHeight="1" thickBot="1" x14ac:dyDescent="0.3">
      <c r="A87" s="68"/>
      <c r="B87" s="69"/>
      <c r="C87" s="74" t="str">
        <f>VLOOKUP($B87,Kod!$A$2:$B$1222,2,0)</f>
        <v>Укажите код ОО!</v>
      </c>
      <c r="D87" s="70"/>
      <c r="E87" s="70"/>
      <c r="F87" s="122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127">
        <f t="shared" si="15"/>
        <v>0</v>
      </c>
      <c r="AC87" s="71">
        <f t="shared" si="11"/>
        <v>0</v>
      </c>
      <c r="AD87" s="71">
        <f t="shared" si="16"/>
        <v>0</v>
      </c>
      <c r="AE87" s="71">
        <f t="shared" si="12"/>
        <v>0</v>
      </c>
      <c r="AF87" s="71">
        <f t="shared" si="17"/>
        <v>0</v>
      </c>
      <c r="AG87" s="71">
        <f t="shared" si="13"/>
        <v>0</v>
      </c>
      <c r="AH87" s="71">
        <f t="shared" si="18"/>
        <v>0</v>
      </c>
      <c r="AI87" s="71">
        <f t="shared" si="19"/>
        <v>0</v>
      </c>
      <c r="AJ87" s="71">
        <f t="shared" si="14"/>
        <v>0</v>
      </c>
    </row>
    <row r="88" spans="1:36" ht="24" customHeight="1" thickBot="1" x14ac:dyDescent="0.3">
      <c r="A88" s="68"/>
      <c r="B88" s="69"/>
      <c r="C88" s="74" t="str">
        <f>VLOOKUP($B88,Kod!$A$2:$B$1222,2,0)</f>
        <v>Укажите код ОО!</v>
      </c>
      <c r="D88" s="70"/>
      <c r="E88" s="70"/>
      <c r="F88" s="122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127">
        <f t="shared" si="15"/>
        <v>0</v>
      </c>
      <c r="AC88" s="71">
        <f t="shared" si="11"/>
        <v>0</v>
      </c>
      <c r="AD88" s="71">
        <f t="shared" si="16"/>
        <v>0</v>
      </c>
      <c r="AE88" s="71">
        <f t="shared" si="12"/>
        <v>0</v>
      </c>
      <c r="AF88" s="71">
        <f t="shared" si="17"/>
        <v>0</v>
      </c>
      <c r="AG88" s="71">
        <f t="shared" si="13"/>
        <v>0</v>
      </c>
      <c r="AH88" s="71">
        <f t="shared" si="18"/>
        <v>0</v>
      </c>
      <c r="AI88" s="71">
        <f t="shared" si="19"/>
        <v>0</v>
      </c>
      <c r="AJ88" s="71">
        <f t="shared" si="14"/>
        <v>0</v>
      </c>
    </row>
    <row r="89" spans="1:36" ht="24" customHeight="1" thickBot="1" x14ac:dyDescent="0.3">
      <c r="A89" s="68"/>
      <c r="B89" s="69"/>
      <c r="C89" s="74" t="str">
        <f>VLOOKUP($B89,Kod!$A$2:$B$1222,2,0)</f>
        <v>Укажите код ОО!</v>
      </c>
      <c r="D89" s="70"/>
      <c r="E89" s="70"/>
      <c r="F89" s="122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127">
        <f t="shared" si="15"/>
        <v>0</v>
      </c>
      <c r="AC89" s="71">
        <f t="shared" si="11"/>
        <v>0</v>
      </c>
      <c r="AD89" s="71">
        <f t="shared" si="16"/>
        <v>0</v>
      </c>
      <c r="AE89" s="71">
        <f t="shared" si="12"/>
        <v>0</v>
      </c>
      <c r="AF89" s="71">
        <f t="shared" si="17"/>
        <v>0</v>
      </c>
      <c r="AG89" s="71">
        <f t="shared" si="13"/>
        <v>0</v>
      </c>
      <c r="AH89" s="71">
        <f t="shared" si="18"/>
        <v>0</v>
      </c>
      <c r="AI89" s="71">
        <f t="shared" si="19"/>
        <v>0</v>
      </c>
      <c r="AJ89" s="71">
        <f t="shared" si="14"/>
        <v>0</v>
      </c>
    </row>
    <row r="90" spans="1:36" ht="24" customHeight="1" thickBot="1" x14ac:dyDescent="0.3">
      <c r="A90" s="68"/>
      <c r="B90" s="69"/>
      <c r="C90" s="74" t="str">
        <f>VLOOKUP($B90,Kod!$A$2:$B$1222,2,0)</f>
        <v>Укажите код ОО!</v>
      </c>
      <c r="D90" s="70"/>
      <c r="E90" s="70"/>
      <c r="F90" s="122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127">
        <f t="shared" si="15"/>
        <v>0</v>
      </c>
      <c r="AC90" s="71">
        <f t="shared" si="11"/>
        <v>0</v>
      </c>
      <c r="AD90" s="71">
        <f t="shared" si="16"/>
        <v>0</v>
      </c>
      <c r="AE90" s="71">
        <f t="shared" si="12"/>
        <v>0</v>
      </c>
      <c r="AF90" s="71">
        <f t="shared" si="17"/>
        <v>0</v>
      </c>
      <c r="AG90" s="71">
        <f t="shared" si="13"/>
        <v>0</v>
      </c>
      <c r="AH90" s="71">
        <f t="shared" si="18"/>
        <v>0</v>
      </c>
      <c r="AI90" s="71">
        <f t="shared" si="19"/>
        <v>0</v>
      </c>
      <c r="AJ90" s="71">
        <f t="shared" si="14"/>
        <v>0</v>
      </c>
    </row>
    <row r="91" spans="1:36" ht="24" customHeight="1" thickBot="1" x14ac:dyDescent="0.3">
      <c r="A91" s="68"/>
      <c r="B91" s="69"/>
      <c r="C91" s="74" t="str">
        <f>VLOOKUP($B91,Kod!$A$2:$B$1222,2,0)</f>
        <v>Укажите код ОО!</v>
      </c>
      <c r="D91" s="70"/>
      <c r="E91" s="70"/>
      <c r="F91" s="122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127">
        <f t="shared" si="15"/>
        <v>0</v>
      </c>
      <c r="AC91" s="71">
        <f t="shared" si="11"/>
        <v>0</v>
      </c>
      <c r="AD91" s="71">
        <f t="shared" si="16"/>
        <v>0</v>
      </c>
      <c r="AE91" s="71">
        <f t="shared" si="12"/>
        <v>0</v>
      </c>
      <c r="AF91" s="71">
        <f t="shared" si="17"/>
        <v>0</v>
      </c>
      <c r="AG91" s="71">
        <f t="shared" si="13"/>
        <v>0</v>
      </c>
      <c r="AH91" s="71">
        <f t="shared" si="18"/>
        <v>0</v>
      </c>
      <c r="AI91" s="71">
        <f t="shared" si="19"/>
        <v>0</v>
      </c>
      <c r="AJ91" s="71">
        <f t="shared" si="14"/>
        <v>0</v>
      </c>
    </row>
    <row r="92" spans="1:36" ht="24" customHeight="1" thickBot="1" x14ac:dyDescent="0.3">
      <c r="A92" s="68"/>
      <c r="B92" s="69"/>
      <c r="C92" s="74" t="str">
        <f>VLOOKUP($B92,Kod!$A$2:$B$1222,2,0)</f>
        <v>Укажите код ОО!</v>
      </c>
      <c r="D92" s="70"/>
      <c r="E92" s="70"/>
      <c r="F92" s="122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127">
        <f t="shared" si="15"/>
        <v>0</v>
      </c>
      <c r="AC92" s="71">
        <f t="shared" si="11"/>
        <v>0</v>
      </c>
      <c r="AD92" s="71">
        <f t="shared" si="16"/>
        <v>0</v>
      </c>
      <c r="AE92" s="71">
        <f t="shared" si="12"/>
        <v>0</v>
      </c>
      <c r="AF92" s="71">
        <f t="shared" si="17"/>
        <v>0</v>
      </c>
      <c r="AG92" s="71">
        <f t="shared" si="13"/>
        <v>0</v>
      </c>
      <c r="AH92" s="71">
        <f t="shared" si="18"/>
        <v>0</v>
      </c>
      <c r="AI92" s="71">
        <f t="shared" si="19"/>
        <v>0</v>
      </c>
      <c r="AJ92" s="71">
        <f t="shared" si="14"/>
        <v>0</v>
      </c>
    </row>
    <row r="93" spans="1:36" ht="24" customHeight="1" thickBot="1" x14ac:dyDescent="0.3">
      <c r="A93" s="68"/>
      <c r="B93" s="69"/>
      <c r="C93" s="74" t="str">
        <f>VLOOKUP($B93,Kod!$A$2:$B$1222,2,0)</f>
        <v>Укажите код ОО!</v>
      </c>
      <c r="D93" s="70"/>
      <c r="E93" s="70"/>
      <c r="F93" s="122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127">
        <f t="shared" si="15"/>
        <v>0</v>
      </c>
      <c r="AC93" s="71">
        <f t="shared" si="11"/>
        <v>0</v>
      </c>
      <c r="AD93" s="71">
        <f t="shared" si="16"/>
        <v>0</v>
      </c>
      <c r="AE93" s="71">
        <f t="shared" si="12"/>
        <v>0</v>
      </c>
      <c r="AF93" s="71">
        <f t="shared" si="17"/>
        <v>0</v>
      </c>
      <c r="AG93" s="71">
        <f t="shared" si="13"/>
        <v>0</v>
      </c>
      <c r="AH93" s="71">
        <f t="shared" si="18"/>
        <v>0</v>
      </c>
      <c r="AI93" s="71">
        <f t="shared" si="19"/>
        <v>0</v>
      </c>
      <c r="AJ93" s="71">
        <f t="shared" si="14"/>
        <v>0</v>
      </c>
    </row>
    <row r="94" spans="1:36" ht="24" customHeight="1" thickBot="1" x14ac:dyDescent="0.3">
      <c r="A94" s="68"/>
      <c r="B94" s="69"/>
      <c r="C94" s="74" t="str">
        <f>VLOOKUP($B94,Kod!$A$2:$B$1222,2,0)</f>
        <v>Укажите код ОО!</v>
      </c>
      <c r="D94" s="70"/>
      <c r="E94" s="70"/>
      <c r="F94" s="122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127">
        <f t="shared" si="15"/>
        <v>0</v>
      </c>
      <c r="AC94" s="71">
        <f t="shared" si="11"/>
        <v>0</v>
      </c>
      <c r="AD94" s="71">
        <f t="shared" si="16"/>
        <v>0</v>
      </c>
      <c r="AE94" s="71">
        <f t="shared" si="12"/>
        <v>0</v>
      </c>
      <c r="AF94" s="71">
        <f t="shared" si="17"/>
        <v>0</v>
      </c>
      <c r="AG94" s="71">
        <f t="shared" si="13"/>
        <v>0</v>
      </c>
      <c r="AH94" s="71">
        <f t="shared" si="18"/>
        <v>0</v>
      </c>
      <c r="AI94" s="71">
        <f t="shared" si="19"/>
        <v>0</v>
      </c>
      <c r="AJ94" s="71">
        <f t="shared" si="14"/>
        <v>0</v>
      </c>
    </row>
    <row r="95" spans="1:36" ht="24" customHeight="1" thickBot="1" x14ac:dyDescent="0.3">
      <c r="A95" s="68"/>
      <c r="B95" s="69"/>
      <c r="C95" s="74" t="str">
        <f>VLOOKUP($B95,Kod!$A$2:$B$1222,2,0)</f>
        <v>Укажите код ОО!</v>
      </c>
      <c r="D95" s="70"/>
      <c r="E95" s="70"/>
      <c r="F95" s="122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127">
        <f t="shared" si="15"/>
        <v>0</v>
      </c>
      <c r="AC95" s="71">
        <f t="shared" si="11"/>
        <v>0</v>
      </c>
      <c r="AD95" s="71">
        <f t="shared" si="16"/>
        <v>0</v>
      </c>
      <c r="AE95" s="71">
        <f t="shared" si="12"/>
        <v>0</v>
      </c>
      <c r="AF95" s="71">
        <f t="shared" si="17"/>
        <v>0</v>
      </c>
      <c r="AG95" s="71">
        <f t="shared" si="13"/>
        <v>0</v>
      </c>
      <c r="AH95" s="71">
        <f t="shared" si="18"/>
        <v>0</v>
      </c>
      <c r="AI95" s="71">
        <f t="shared" si="19"/>
        <v>0</v>
      </c>
      <c r="AJ95" s="71">
        <f t="shared" si="14"/>
        <v>0</v>
      </c>
    </row>
    <row r="96" spans="1:36" ht="24" customHeight="1" thickBot="1" x14ac:dyDescent="0.3">
      <c r="A96" s="68"/>
      <c r="B96" s="69"/>
      <c r="C96" s="74" t="str">
        <f>VLOOKUP($B96,Kod!$A$2:$B$1222,2,0)</f>
        <v>Укажите код ОО!</v>
      </c>
      <c r="D96" s="70"/>
      <c r="E96" s="70"/>
      <c r="F96" s="122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127">
        <f t="shared" si="15"/>
        <v>0</v>
      </c>
      <c r="AC96" s="71">
        <f t="shared" si="11"/>
        <v>0</v>
      </c>
      <c r="AD96" s="71">
        <f t="shared" si="16"/>
        <v>0</v>
      </c>
      <c r="AE96" s="71">
        <f t="shared" si="12"/>
        <v>0</v>
      </c>
      <c r="AF96" s="71">
        <f t="shared" si="17"/>
        <v>0</v>
      </c>
      <c r="AG96" s="71">
        <f t="shared" si="13"/>
        <v>0</v>
      </c>
      <c r="AH96" s="71">
        <f t="shared" si="18"/>
        <v>0</v>
      </c>
      <c r="AI96" s="71">
        <f t="shared" si="19"/>
        <v>0</v>
      </c>
      <c r="AJ96" s="71">
        <f t="shared" si="14"/>
        <v>0</v>
      </c>
    </row>
    <row r="97" spans="1:36" ht="24" customHeight="1" thickBot="1" x14ac:dyDescent="0.3">
      <c r="A97" s="68"/>
      <c r="B97" s="69"/>
      <c r="C97" s="74" t="str">
        <f>VLOOKUP($B97,Kod!$A$2:$B$1222,2,0)</f>
        <v>Укажите код ОО!</v>
      </c>
      <c r="D97" s="70"/>
      <c r="E97" s="70"/>
      <c r="F97" s="122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127">
        <f t="shared" si="15"/>
        <v>0</v>
      </c>
      <c r="AC97" s="71">
        <f t="shared" si="11"/>
        <v>0</v>
      </c>
      <c r="AD97" s="71">
        <f t="shared" si="16"/>
        <v>0</v>
      </c>
      <c r="AE97" s="71">
        <f t="shared" si="12"/>
        <v>0</v>
      </c>
      <c r="AF97" s="71">
        <f t="shared" si="17"/>
        <v>0</v>
      </c>
      <c r="AG97" s="71">
        <f t="shared" si="13"/>
        <v>0</v>
      </c>
      <c r="AH97" s="71">
        <f t="shared" si="18"/>
        <v>0</v>
      </c>
      <c r="AI97" s="71">
        <f t="shared" si="19"/>
        <v>0</v>
      </c>
      <c r="AJ97" s="71">
        <f t="shared" si="14"/>
        <v>0</v>
      </c>
    </row>
    <row r="98" spans="1:36" ht="24" customHeight="1" thickBot="1" x14ac:dyDescent="0.3">
      <c r="A98" s="68"/>
      <c r="B98" s="69"/>
      <c r="C98" s="74" t="str">
        <f>VLOOKUP($B98,Kod!$A$2:$B$1222,2,0)</f>
        <v>Укажите код ОО!</v>
      </c>
      <c r="D98" s="70"/>
      <c r="E98" s="70"/>
      <c r="F98" s="122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127">
        <f t="shared" si="15"/>
        <v>0</v>
      </c>
      <c r="AC98" s="71">
        <f t="shared" si="11"/>
        <v>0</v>
      </c>
      <c r="AD98" s="71">
        <f t="shared" si="16"/>
        <v>0</v>
      </c>
      <c r="AE98" s="71">
        <f t="shared" si="12"/>
        <v>0</v>
      </c>
      <c r="AF98" s="71">
        <f t="shared" si="17"/>
        <v>0</v>
      </c>
      <c r="AG98" s="71">
        <f t="shared" si="13"/>
        <v>0</v>
      </c>
      <c r="AH98" s="71">
        <f t="shared" si="18"/>
        <v>0</v>
      </c>
      <c r="AI98" s="71">
        <f t="shared" si="19"/>
        <v>0</v>
      </c>
      <c r="AJ98" s="71">
        <f t="shared" si="14"/>
        <v>0</v>
      </c>
    </row>
    <row r="99" spans="1:36" ht="24" customHeight="1" thickBot="1" x14ac:dyDescent="0.3">
      <c r="A99" s="68"/>
      <c r="B99" s="69"/>
      <c r="C99" s="74" t="str">
        <f>VLOOKUP($B99,Kod!$A$2:$B$1222,2,0)</f>
        <v>Укажите код ОО!</v>
      </c>
      <c r="D99" s="70"/>
      <c r="E99" s="70"/>
      <c r="F99" s="122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127">
        <f t="shared" si="15"/>
        <v>0</v>
      </c>
      <c r="AC99" s="71">
        <f t="shared" si="11"/>
        <v>0</v>
      </c>
      <c r="AD99" s="71">
        <f t="shared" si="16"/>
        <v>0</v>
      </c>
      <c r="AE99" s="71">
        <f t="shared" si="12"/>
        <v>0</v>
      </c>
      <c r="AF99" s="71">
        <f t="shared" si="17"/>
        <v>0</v>
      </c>
      <c r="AG99" s="71">
        <f t="shared" si="13"/>
        <v>0</v>
      </c>
      <c r="AH99" s="71">
        <f t="shared" si="18"/>
        <v>0</v>
      </c>
      <c r="AI99" s="71">
        <f t="shared" si="19"/>
        <v>0</v>
      </c>
      <c r="AJ99" s="71">
        <f t="shared" si="14"/>
        <v>0</v>
      </c>
    </row>
    <row r="100" spans="1:36" ht="24" customHeight="1" thickBot="1" x14ac:dyDescent="0.3">
      <c r="A100" s="68"/>
      <c r="B100" s="69"/>
      <c r="C100" s="74" t="str">
        <f>VLOOKUP($B100,Kod!$A$2:$B$1222,2,0)</f>
        <v>Укажите код ОО!</v>
      </c>
      <c r="D100" s="70"/>
      <c r="E100" s="70"/>
      <c r="F100" s="122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127">
        <f t="shared" si="15"/>
        <v>0</v>
      </c>
      <c r="AC100" s="71">
        <f t="shared" si="11"/>
        <v>0</v>
      </c>
      <c r="AD100" s="71">
        <f t="shared" si="16"/>
        <v>0</v>
      </c>
      <c r="AE100" s="71">
        <f t="shared" si="12"/>
        <v>0</v>
      </c>
      <c r="AF100" s="71">
        <f t="shared" si="17"/>
        <v>0</v>
      </c>
      <c r="AG100" s="71">
        <f t="shared" si="13"/>
        <v>0</v>
      </c>
      <c r="AH100" s="71">
        <f t="shared" si="18"/>
        <v>0</v>
      </c>
      <c r="AI100" s="71">
        <f t="shared" si="19"/>
        <v>0</v>
      </c>
      <c r="AJ100" s="71">
        <f t="shared" si="14"/>
        <v>0</v>
      </c>
    </row>
    <row r="101" spans="1:36" ht="24" customHeight="1" thickBot="1" x14ac:dyDescent="0.3">
      <c r="A101" s="68"/>
      <c r="B101" s="69"/>
      <c r="C101" s="74" t="str">
        <f>VLOOKUP($B101,Kod!$A$2:$B$1222,2,0)</f>
        <v>Укажите код ОО!</v>
      </c>
      <c r="D101" s="70"/>
      <c r="E101" s="70"/>
      <c r="F101" s="122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127">
        <f t="shared" si="15"/>
        <v>0</v>
      </c>
      <c r="AC101" s="71">
        <f t="shared" si="11"/>
        <v>0</v>
      </c>
      <c r="AD101" s="71">
        <f t="shared" si="16"/>
        <v>0</v>
      </c>
      <c r="AE101" s="71">
        <f t="shared" si="12"/>
        <v>0</v>
      </c>
      <c r="AF101" s="71">
        <f t="shared" si="17"/>
        <v>0</v>
      </c>
      <c r="AG101" s="71">
        <f t="shared" si="13"/>
        <v>0</v>
      </c>
      <c r="AH101" s="71">
        <f t="shared" si="18"/>
        <v>0</v>
      </c>
      <c r="AI101" s="71">
        <f t="shared" si="19"/>
        <v>0</v>
      </c>
      <c r="AJ101" s="71">
        <f t="shared" si="14"/>
        <v>0</v>
      </c>
    </row>
    <row r="102" spans="1:36" ht="24" customHeight="1" thickBot="1" x14ac:dyDescent="0.3">
      <c r="A102" s="68"/>
      <c r="B102" s="69"/>
      <c r="C102" s="74" t="str">
        <f>VLOOKUP($B102,Kod!$A$2:$B$1222,2,0)</f>
        <v>Укажите код ОО!</v>
      </c>
      <c r="D102" s="70"/>
      <c r="E102" s="70"/>
      <c r="F102" s="122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127">
        <f t="shared" si="15"/>
        <v>0</v>
      </c>
      <c r="AC102" s="71">
        <f t="shared" si="11"/>
        <v>0</v>
      </c>
      <c r="AD102" s="71">
        <f t="shared" si="16"/>
        <v>0</v>
      </c>
      <c r="AE102" s="71">
        <f t="shared" si="12"/>
        <v>0</v>
      </c>
      <c r="AF102" s="71">
        <f t="shared" si="17"/>
        <v>0</v>
      </c>
      <c r="AG102" s="71">
        <f t="shared" si="13"/>
        <v>0</v>
      </c>
      <c r="AH102" s="71">
        <f t="shared" si="18"/>
        <v>0</v>
      </c>
      <c r="AI102" s="71">
        <f t="shared" si="19"/>
        <v>0</v>
      </c>
      <c r="AJ102" s="71">
        <f t="shared" si="14"/>
        <v>0</v>
      </c>
    </row>
    <row r="103" spans="1:36" ht="24" customHeight="1" thickBot="1" x14ac:dyDescent="0.3">
      <c r="A103" s="68"/>
      <c r="B103" s="69"/>
      <c r="C103" s="74" t="str">
        <f>VLOOKUP($B103,Kod!$A$2:$B$1222,2,0)</f>
        <v>Укажите код ОО!</v>
      </c>
      <c r="D103" s="70"/>
      <c r="E103" s="70"/>
      <c r="F103" s="122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127">
        <f t="shared" si="15"/>
        <v>0</v>
      </c>
      <c r="AC103" s="71">
        <f t="shared" si="11"/>
        <v>0</v>
      </c>
      <c r="AD103" s="71">
        <f t="shared" si="16"/>
        <v>0</v>
      </c>
      <c r="AE103" s="71">
        <f t="shared" si="12"/>
        <v>0</v>
      </c>
      <c r="AF103" s="71">
        <f t="shared" si="17"/>
        <v>0</v>
      </c>
      <c r="AG103" s="71">
        <f t="shared" si="13"/>
        <v>0</v>
      </c>
      <c r="AH103" s="71">
        <f t="shared" si="18"/>
        <v>0</v>
      </c>
      <c r="AI103" s="71">
        <f t="shared" si="19"/>
        <v>0</v>
      </c>
      <c r="AJ103" s="71">
        <f t="shared" si="14"/>
        <v>0</v>
      </c>
    </row>
    <row r="104" spans="1:36" ht="24" customHeight="1" thickBot="1" x14ac:dyDescent="0.3">
      <c r="A104" s="68"/>
      <c r="B104" s="69"/>
      <c r="C104" s="74" t="str">
        <f>VLOOKUP($B104,Kod!$A$2:$B$1222,2,0)</f>
        <v>Укажите код ОО!</v>
      </c>
      <c r="D104" s="70"/>
      <c r="E104" s="70"/>
      <c r="F104" s="122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127">
        <f t="shared" si="15"/>
        <v>0</v>
      </c>
      <c r="AC104" s="71">
        <f t="shared" si="11"/>
        <v>0</v>
      </c>
      <c r="AD104" s="71">
        <f t="shared" si="16"/>
        <v>0</v>
      </c>
      <c r="AE104" s="71">
        <f t="shared" si="12"/>
        <v>0</v>
      </c>
      <c r="AF104" s="71">
        <f t="shared" si="17"/>
        <v>0</v>
      </c>
      <c r="AG104" s="71">
        <f t="shared" si="13"/>
        <v>0</v>
      </c>
      <c r="AH104" s="71">
        <f t="shared" si="18"/>
        <v>0</v>
      </c>
      <c r="AI104" s="71">
        <f t="shared" si="19"/>
        <v>0</v>
      </c>
      <c r="AJ104" s="71">
        <f t="shared" si="14"/>
        <v>0</v>
      </c>
    </row>
    <row r="105" spans="1:36" ht="24" customHeight="1" thickBot="1" x14ac:dyDescent="0.3">
      <c r="A105" s="68"/>
      <c r="B105" s="69"/>
      <c r="C105" s="74" t="str">
        <f>VLOOKUP($B105,Kod!$A$2:$B$1222,2,0)</f>
        <v>Укажите код ОО!</v>
      </c>
      <c r="D105" s="70"/>
      <c r="E105" s="70"/>
      <c r="F105" s="122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127">
        <f t="shared" si="15"/>
        <v>0</v>
      </c>
      <c r="AC105" s="71">
        <f t="shared" si="11"/>
        <v>0</v>
      </c>
      <c r="AD105" s="71">
        <f t="shared" si="16"/>
        <v>0</v>
      </c>
      <c r="AE105" s="71">
        <f t="shared" si="12"/>
        <v>0</v>
      </c>
      <c r="AF105" s="71">
        <f t="shared" si="17"/>
        <v>0</v>
      </c>
      <c r="AG105" s="71">
        <f t="shared" si="13"/>
        <v>0</v>
      </c>
      <c r="AH105" s="71">
        <f t="shared" si="18"/>
        <v>0</v>
      </c>
      <c r="AI105" s="71">
        <f t="shared" si="19"/>
        <v>0</v>
      </c>
      <c r="AJ105" s="71">
        <f t="shared" si="14"/>
        <v>0</v>
      </c>
    </row>
    <row r="106" spans="1:36" ht="24" customHeight="1" thickBot="1" x14ac:dyDescent="0.3">
      <c r="A106" s="68"/>
      <c r="B106" s="69"/>
      <c r="C106" s="74" t="str">
        <f>VLOOKUP($B106,Kod!$A$2:$B$1222,2,0)</f>
        <v>Укажите код ОО!</v>
      </c>
      <c r="D106" s="70"/>
      <c r="E106" s="70"/>
      <c r="F106" s="122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127">
        <f t="shared" si="15"/>
        <v>0</v>
      </c>
      <c r="AC106" s="71">
        <f t="shared" si="11"/>
        <v>0</v>
      </c>
      <c r="AD106" s="71">
        <f t="shared" si="16"/>
        <v>0</v>
      </c>
      <c r="AE106" s="71">
        <f t="shared" si="12"/>
        <v>0</v>
      </c>
      <c r="AF106" s="71">
        <f t="shared" si="17"/>
        <v>0</v>
      </c>
      <c r="AG106" s="71">
        <f t="shared" si="13"/>
        <v>0</v>
      </c>
      <c r="AH106" s="71">
        <f t="shared" si="18"/>
        <v>0</v>
      </c>
      <c r="AI106" s="71">
        <f t="shared" si="19"/>
        <v>0</v>
      </c>
      <c r="AJ106" s="71">
        <f t="shared" si="14"/>
        <v>0</v>
      </c>
    </row>
    <row r="107" spans="1:36" ht="24" customHeight="1" thickBot="1" x14ac:dyDescent="0.3">
      <c r="A107" s="68"/>
      <c r="B107" s="69"/>
      <c r="C107" s="74" t="str">
        <f>VLOOKUP($B107,Kod!$A$2:$B$1222,2,0)</f>
        <v>Укажите код ОО!</v>
      </c>
      <c r="D107" s="70"/>
      <c r="E107" s="70"/>
      <c r="F107" s="122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127">
        <f t="shared" si="15"/>
        <v>0</v>
      </c>
      <c r="AC107" s="71">
        <f t="shared" si="11"/>
        <v>0</v>
      </c>
      <c r="AD107" s="71">
        <f t="shared" si="16"/>
        <v>0</v>
      </c>
      <c r="AE107" s="71">
        <f t="shared" si="12"/>
        <v>0</v>
      </c>
      <c r="AF107" s="71">
        <f t="shared" si="17"/>
        <v>0</v>
      </c>
      <c r="AG107" s="71">
        <f t="shared" si="13"/>
        <v>0</v>
      </c>
      <c r="AH107" s="71">
        <f t="shared" si="18"/>
        <v>0</v>
      </c>
      <c r="AI107" s="71">
        <f t="shared" si="19"/>
        <v>0</v>
      </c>
      <c r="AJ107" s="71">
        <f t="shared" si="14"/>
        <v>0</v>
      </c>
    </row>
    <row r="108" spans="1:36" ht="24" customHeight="1" thickBot="1" x14ac:dyDescent="0.3">
      <c r="A108" s="68"/>
      <c r="B108" s="69"/>
      <c r="C108" s="74" t="str">
        <f>VLOOKUP($B108,Kod!$A$2:$B$1222,2,0)</f>
        <v>Укажите код ОО!</v>
      </c>
      <c r="D108" s="70"/>
      <c r="E108" s="70"/>
      <c r="F108" s="122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127">
        <f t="shared" si="15"/>
        <v>0</v>
      </c>
      <c r="AC108" s="71">
        <f t="shared" si="11"/>
        <v>0</v>
      </c>
      <c r="AD108" s="71">
        <f t="shared" si="16"/>
        <v>0</v>
      </c>
      <c r="AE108" s="71">
        <f t="shared" si="12"/>
        <v>0</v>
      </c>
      <c r="AF108" s="71">
        <f t="shared" si="17"/>
        <v>0</v>
      </c>
      <c r="AG108" s="71">
        <f t="shared" si="13"/>
        <v>0</v>
      </c>
      <c r="AH108" s="71">
        <f t="shared" si="18"/>
        <v>0</v>
      </c>
      <c r="AI108" s="71">
        <f t="shared" si="19"/>
        <v>0</v>
      </c>
      <c r="AJ108" s="71">
        <f t="shared" si="14"/>
        <v>0</v>
      </c>
    </row>
    <row r="109" spans="1:36" ht="24" customHeight="1" thickBot="1" x14ac:dyDescent="0.3">
      <c r="A109" s="68"/>
      <c r="B109" s="69"/>
      <c r="C109" s="74" t="str">
        <f>VLOOKUP($B109,Kod!$A$2:$B$1222,2,0)</f>
        <v>Укажите код ОО!</v>
      </c>
      <c r="D109" s="70"/>
      <c r="E109" s="70"/>
      <c r="F109" s="122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127">
        <f t="shared" si="15"/>
        <v>0</v>
      </c>
      <c r="AC109" s="71">
        <f t="shared" si="11"/>
        <v>0</v>
      </c>
      <c r="AD109" s="71">
        <f t="shared" si="16"/>
        <v>0</v>
      </c>
      <c r="AE109" s="71">
        <f t="shared" si="12"/>
        <v>0</v>
      </c>
      <c r="AF109" s="71">
        <f t="shared" si="17"/>
        <v>0</v>
      </c>
      <c r="AG109" s="71">
        <f t="shared" si="13"/>
        <v>0</v>
      </c>
      <c r="AH109" s="71">
        <f t="shared" si="18"/>
        <v>0</v>
      </c>
      <c r="AI109" s="71">
        <f t="shared" si="19"/>
        <v>0</v>
      </c>
      <c r="AJ109" s="71">
        <f t="shared" si="14"/>
        <v>0</v>
      </c>
    </row>
    <row r="110" spans="1:36" ht="24" customHeight="1" thickBot="1" x14ac:dyDescent="0.3">
      <c r="A110" s="68"/>
      <c r="B110" s="69"/>
      <c r="C110" s="74" t="str">
        <f>VLOOKUP($B110,Kod!$A$2:$B$1222,2,0)</f>
        <v>Укажите код ОО!</v>
      </c>
      <c r="D110" s="70"/>
      <c r="E110" s="70"/>
      <c r="F110" s="122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127">
        <f t="shared" si="15"/>
        <v>0</v>
      </c>
      <c r="AC110" s="71">
        <f t="shared" si="11"/>
        <v>0</v>
      </c>
      <c r="AD110" s="71">
        <f t="shared" si="16"/>
        <v>0</v>
      </c>
      <c r="AE110" s="71">
        <f t="shared" si="12"/>
        <v>0</v>
      </c>
      <c r="AF110" s="71">
        <f t="shared" si="17"/>
        <v>0</v>
      </c>
      <c r="AG110" s="71">
        <f t="shared" si="13"/>
        <v>0</v>
      </c>
      <c r="AH110" s="71">
        <f t="shared" si="18"/>
        <v>0</v>
      </c>
      <c r="AI110" s="71">
        <f t="shared" si="19"/>
        <v>0</v>
      </c>
      <c r="AJ110" s="71">
        <f t="shared" si="14"/>
        <v>0</v>
      </c>
    </row>
    <row r="111" spans="1:36" ht="24" customHeight="1" thickBot="1" x14ac:dyDescent="0.3">
      <c r="A111" s="68"/>
      <c r="B111" s="69"/>
      <c r="C111" s="74" t="str">
        <f>VLOOKUP($B111,Kod!$A$2:$B$1222,2,0)</f>
        <v>Укажите код ОО!</v>
      </c>
      <c r="D111" s="70"/>
      <c r="E111" s="70"/>
      <c r="F111" s="122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127">
        <f t="shared" si="15"/>
        <v>0</v>
      </c>
      <c r="AC111" s="71">
        <f t="shared" si="11"/>
        <v>0</v>
      </c>
      <c r="AD111" s="71">
        <f t="shared" si="16"/>
        <v>0</v>
      </c>
      <c r="AE111" s="71">
        <f t="shared" si="12"/>
        <v>0</v>
      </c>
      <c r="AF111" s="71">
        <f t="shared" si="17"/>
        <v>0</v>
      </c>
      <c r="AG111" s="71">
        <f t="shared" si="13"/>
        <v>0</v>
      </c>
      <c r="AH111" s="71">
        <f t="shared" si="18"/>
        <v>0</v>
      </c>
      <c r="AI111" s="71">
        <f t="shared" si="19"/>
        <v>0</v>
      </c>
      <c r="AJ111" s="71">
        <f t="shared" si="14"/>
        <v>0</v>
      </c>
    </row>
    <row r="112" spans="1:36" ht="24" customHeight="1" thickBot="1" x14ac:dyDescent="0.3">
      <c r="A112" s="68"/>
      <c r="B112" s="69"/>
      <c r="C112" s="74" t="str">
        <f>VLOOKUP($B112,Kod!$A$2:$B$1222,2,0)</f>
        <v>Укажите код ОО!</v>
      </c>
      <c r="D112" s="70"/>
      <c r="E112" s="70"/>
      <c r="F112" s="122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127">
        <f t="shared" si="15"/>
        <v>0</v>
      </c>
      <c r="AC112" s="71">
        <f t="shared" si="11"/>
        <v>0</v>
      </c>
      <c r="AD112" s="71">
        <f t="shared" si="16"/>
        <v>0</v>
      </c>
      <c r="AE112" s="71">
        <f t="shared" si="12"/>
        <v>0</v>
      </c>
      <c r="AF112" s="71">
        <f t="shared" si="17"/>
        <v>0</v>
      </c>
      <c r="AG112" s="71">
        <f t="shared" si="13"/>
        <v>0</v>
      </c>
      <c r="AH112" s="71">
        <f t="shared" si="18"/>
        <v>0</v>
      </c>
      <c r="AI112" s="71">
        <f t="shared" si="19"/>
        <v>0</v>
      </c>
      <c r="AJ112" s="71">
        <f t="shared" si="14"/>
        <v>0</v>
      </c>
    </row>
    <row r="113" spans="1:36" ht="24" customHeight="1" thickBot="1" x14ac:dyDescent="0.3">
      <c r="A113" s="68"/>
      <c r="B113" s="69"/>
      <c r="C113" s="74" t="str">
        <f>VLOOKUP($B113,Kod!$A$2:$B$1222,2,0)</f>
        <v>Укажите код ОО!</v>
      </c>
      <c r="D113" s="70"/>
      <c r="E113" s="70"/>
      <c r="F113" s="122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127">
        <f t="shared" si="15"/>
        <v>0</v>
      </c>
      <c r="AC113" s="71">
        <f t="shared" si="11"/>
        <v>0</v>
      </c>
      <c r="AD113" s="71">
        <f t="shared" si="16"/>
        <v>0</v>
      </c>
      <c r="AE113" s="71">
        <f t="shared" si="12"/>
        <v>0</v>
      </c>
      <c r="AF113" s="71">
        <f t="shared" si="17"/>
        <v>0</v>
      </c>
      <c r="AG113" s="71">
        <f t="shared" si="13"/>
        <v>0</v>
      </c>
      <c r="AH113" s="71">
        <f t="shared" si="18"/>
        <v>0</v>
      </c>
      <c r="AI113" s="71">
        <f t="shared" si="19"/>
        <v>0</v>
      </c>
      <c r="AJ113" s="71">
        <f t="shared" si="14"/>
        <v>0</v>
      </c>
    </row>
    <row r="114" spans="1:36" ht="24" customHeight="1" thickBot="1" x14ac:dyDescent="0.3">
      <c r="A114" s="68"/>
      <c r="B114" s="69"/>
      <c r="C114" s="74" t="str">
        <f>VLOOKUP($B114,Kod!$A$2:$B$1222,2,0)</f>
        <v>Укажите код ОО!</v>
      </c>
      <c r="D114" s="70"/>
      <c r="E114" s="70"/>
      <c r="F114" s="122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127">
        <f t="shared" si="15"/>
        <v>0</v>
      </c>
      <c r="AC114" s="71">
        <f t="shared" si="11"/>
        <v>0</v>
      </c>
      <c r="AD114" s="71">
        <f t="shared" si="16"/>
        <v>0</v>
      </c>
      <c r="AE114" s="71">
        <f t="shared" si="12"/>
        <v>0</v>
      </c>
      <c r="AF114" s="71">
        <f t="shared" si="17"/>
        <v>0</v>
      </c>
      <c r="AG114" s="71">
        <f t="shared" si="13"/>
        <v>0</v>
      </c>
      <c r="AH114" s="71">
        <f t="shared" si="18"/>
        <v>0</v>
      </c>
      <c r="AI114" s="71">
        <f t="shared" si="19"/>
        <v>0</v>
      </c>
      <c r="AJ114" s="71">
        <f t="shared" si="14"/>
        <v>0</v>
      </c>
    </row>
    <row r="115" spans="1:36" ht="24" customHeight="1" thickBot="1" x14ac:dyDescent="0.3">
      <c r="A115" s="68"/>
      <c r="B115" s="69"/>
      <c r="C115" s="74" t="str">
        <f>VLOOKUP($B115,Kod!$A$2:$B$1222,2,0)</f>
        <v>Укажите код ОО!</v>
      </c>
      <c r="D115" s="70"/>
      <c r="E115" s="70"/>
      <c r="F115" s="122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127">
        <f t="shared" si="15"/>
        <v>0</v>
      </c>
      <c r="AC115" s="71">
        <f t="shared" si="11"/>
        <v>0</v>
      </c>
      <c r="AD115" s="71">
        <f t="shared" si="16"/>
        <v>0</v>
      </c>
      <c r="AE115" s="71">
        <f t="shared" si="12"/>
        <v>0</v>
      </c>
      <c r="AF115" s="71">
        <f t="shared" si="17"/>
        <v>0</v>
      </c>
      <c r="AG115" s="71">
        <f t="shared" si="13"/>
        <v>0</v>
      </c>
      <c r="AH115" s="71">
        <f t="shared" si="18"/>
        <v>0</v>
      </c>
      <c r="AI115" s="71">
        <f t="shared" si="19"/>
        <v>0</v>
      </c>
      <c r="AJ115" s="71">
        <f t="shared" si="14"/>
        <v>0</v>
      </c>
    </row>
    <row r="116" spans="1:36" ht="24" customHeight="1" thickBot="1" x14ac:dyDescent="0.3">
      <c r="A116" s="68"/>
      <c r="B116" s="69"/>
      <c r="C116" s="74" t="str">
        <f>VLOOKUP($B116,Kod!$A$2:$B$1222,2,0)</f>
        <v>Укажите код ОО!</v>
      </c>
      <c r="D116" s="70"/>
      <c r="E116" s="70"/>
      <c r="F116" s="122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127">
        <f t="shared" si="15"/>
        <v>0</v>
      </c>
      <c r="AC116" s="71">
        <f t="shared" si="11"/>
        <v>0</v>
      </c>
      <c r="AD116" s="71">
        <f t="shared" si="16"/>
        <v>0</v>
      </c>
      <c r="AE116" s="71">
        <f t="shared" si="12"/>
        <v>0</v>
      </c>
      <c r="AF116" s="71">
        <f t="shared" si="17"/>
        <v>0</v>
      </c>
      <c r="AG116" s="71">
        <f t="shared" si="13"/>
        <v>0</v>
      </c>
      <c r="AH116" s="71">
        <f t="shared" si="18"/>
        <v>0</v>
      </c>
      <c r="AI116" s="71">
        <f t="shared" si="19"/>
        <v>0</v>
      </c>
      <c r="AJ116" s="71">
        <f t="shared" si="14"/>
        <v>0</v>
      </c>
    </row>
    <row r="117" spans="1:36" ht="24" customHeight="1" thickBot="1" x14ac:dyDescent="0.3">
      <c r="A117" s="68"/>
      <c r="B117" s="69"/>
      <c r="C117" s="74" t="str">
        <f>VLOOKUP($B117,Kod!$A$2:$B$1222,2,0)</f>
        <v>Укажите код ОО!</v>
      </c>
      <c r="D117" s="70"/>
      <c r="E117" s="70"/>
      <c r="F117" s="122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127">
        <f t="shared" si="15"/>
        <v>0</v>
      </c>
      <c r="AC117" s="71">
        <f t="shared" si="11"/>
        <v>0</v>
      </c>
      <c r="AD117" s="71">
        <f t="shared" si="16"/>
        <v>0</v>
      </c>
      <c r="AE117" s="71">
        <f t="shared" si="12"/>
        <v>0</v>
      </c>
      <c r="AF117" s="71">
        <f t="shared" si="17"/>
        <v>0</v>
      </c>
      <c r="AG117" s="71">
        <f t="shared" si="13"/>
        <v>0</v>
      </c>
      <c r="AH117" s="71">
        <f t="shared" si="18"/>
        <v>0</v>
      </c>
      <c r="AI117" s="71">
        <f t="shared" si="19"/>
        <v>0</v>
      </c>
      <c r="AJ117" s="71">
        <f t="shared" si="14"/>
        <v>0</v>
      </c>
    </row>
    <row r="118" spans="1:36" ht="24" customHeight="1" thickBot="1" x14ac:dyDescent="0.3">
      <c r="A118" s="68"/>
      <c r="B118" s="69"/>
      <c r="C118" s="74" t="str">
        <f>VLOOKUP($B118,Kod!$A$2:$B$1222,2,0)</f>
        <v>Укажите код ОО!</v>
      </c>
      <c r="D118" s="70"/>
      <c r="E118" s="70"/>
      <c r="F118" s="122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127">
        <f t="shared" si="15"/>
        <v>0</v>
      </c>
      <c r="AC118" s="71">
        <f t="shared" si="11"/>
        <v>0</v>
      </c>
      <c r="AD118" s="71">
        <f t="shared" si="16"/>
        <v>0</v>
      </c>
      <c r="AE118" s="71">
        <f t="shared" si="12"/>
        <v>0</v>
      </c>
      <c r="AF118" s="71">
        <f t="shared" si="17"/>
        <v>0</v>
      </c>
      <c r="AG118" s="71">
        <f t="shared" si="13"/>
        <v>0</v>
      </c>
      <c r="AH118" s="71">
        <f t="shared" si="18"/>
        <v>0</v>
      </c>
      <c r="AI118" s="71">
        <f t="shared" si="19"/>
        <v>0</v>
      </c>
      <c r="AJ118" s="71">
        <f t="shared" si="14"/>
        <v>0</v>
      </c>
    </row>
    <row r="119" spans="1:36" ht="24" customHeight="1" thickBot="1" x14ac:dyDescent="0.3">
      <c r="A119" s="68"/>
      <c r="B119" s="69"/>
      <c r="C119" s="74" t="str">
        <f>VLOOKUP($B119,Kod!$A$2:$B$1222,2,0)</f>
        <v>Укажите код ОО!</v>
      </c>
      <c r="D119" s="70"/>
      <c r="E119" s="70"/>
      <c r="F119" s="122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127">
        <f t="shared" si="15"/>
        <v>0</v>
      </c>
      <c r="AC119" s="71">
        <f t="shared" si="11"/>
        <v>0</v>
      </c>
      <c r="AD119" s="71">
        <f t="shared" si="16"/>
        <v>0</v>
      </c>
      <c r="AE119" s="71">
        <f t="shared" si="12"/>
        <v>0</v>
      </c>
      <c r="AF119" s="71">
        <f t="shared" si="17"/>
        <v>0</v>
      </c>
      <c r="AG119" s="71">
        <f t="shared" si="13"/>
        <v>0</v>
      </c>
      <c r="AH119" s="71">
        <f t="shared" si="18"/>
        <v>0</v>
      </c>
      <c r="AI119" s="71">
        <f t="shared" si="19"/>
        <v>0</v>
      </c>
      <c r="AJ119" s="71">
        <f t="shared" si="14"/>
        <v>0</v>
      </c>
    </row>
    <row r="120" spans="1:36" ht="24" customHeight="1" thickBot="1" x14ac:dyDescent="0.3">
      <c r="A120" s="68"/>
      <c r="B120" s="69"/>
      <c r="C120" s="74" t="str">
        <f>VLOOKUP($B120,Kod!$A$2:$B$1222,2,0)</f>
        <v>Укажите код ОО!</v>
      </c>
      <c r="D120" s="70"/>
      <c r="E120" s="70"/>
      <c r="F120" s="122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127">
        <f t="shared" si="15"/>
        <v>0</v>
      </c>
      <c r="AC120" s="71">
        <f t="shared" si="11"/>
        <v>0</v>
      </c>
      <c r="AD120" s="71">
        <f t="shared" si="16"/>
        <v>0</v>
      </c>
      <c r="AE120" s="71">
        <f t="shared" si="12"/>
        <v>0</v>
      </c>
      <c r="AF120" s="71">
        <f t="shared" si="17"/>
        <v>0</v>
      </c>
      <c r="AG120" s="71">
        <f t="shared" si="13"/>
        <v>0</v>
      </c>
      <c r="AH120" s="71">
        <f t="shared" si="18"/>
        <v>0</v>
      </c>
      <c r="AI120" s="71">
        <f t="shared" si="19"/>
        <v>0</v>
      </c>
      <c r="AJ120" s="71">
        <f t="shared" si="14"/>
        <v>0</v>
      </c>
    </row>
    <row r="121" spans="1:36" ht="24" customHeight="1" thickBot="1" x14ac:dyDescent="0.3">
      <c r="A121" s="68"/>
      <c r="B121" s="69"/>
      <c r="C121" s="74" t="str">
        <f>VLOOKUP($B121,Kod!$A$2:$B$1222,2,0)</f>
        <v>Укажите код ОО!</v>
      </c>
      <c r="D121" s="70"/>
      <c r="E121" s="70"/>
      <c r="F121" s="122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127">
        <f t="shared" si="15"/>
        <v>0</v>
      </c>
      <c r="AC121" s="71">
        <f t="shared" si="11"/>
        <v>0</v>
      </c>
      <c r="AD121" s="71">
        <f t="shared" si="16"/>
        <v>0</v>
      </c>
      <c r="AE121" s="71">
        <f t="shared" si="12"/>
        <v>0</v>
      </c>
      <c r="AF121" s="71">
        <f t="shared" si="17"/>
        <v>0</v>
      </c>
      <c r="AG121" s="71">
        <f t="shared" si="13"/>
        <v>0</v>
      </c>
      <c r="AH121" s="71">
        <f t="shared" si="18"/>
        <v>0</v>
      </c>
      <c r="AI121" s="71">
        <f t="shared" si="19"/>
        <v>0</v>
      </c>
      <c r="AJ121" s="71">
        <f t="shared" si="14"/>
        <v>0</v>
      </c>
    </row>
    <row r="122" spans="1:36" ht="24" customHeight="1" thickBot="1" x14ac:dyDescent="0.3">
      <c r="A122" s="68"/>
      <c r="B122" s="69"/>
      <c r="C122" s="74" t="str">
        <f>VLOOKUP($B122,Kod!$A$2:$B$1222,2,0)</f>
        <v>Укажите код ОО!</v>
      </c>
      <c r="D122" s="70"/>
      <c r="E122" s="70"/>
      <c r="F122" s="122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127">
        <f t="shared" si="15"/>
        <v>0</v>
      </c>
      <c r="AC122" s="71">
        <f t="shared" si="11"/>
        <v>0</v>
      </c>
      <c r="AD122" s="71">
        <f t="shared" si="16"/>
        <v>0</v>
      </c>
      <c r="AE122" s="71">
        <f t="shared" si="12"/>
        <v>0</v>
      </c>
      <c r="AF122" s="71">
        <f t="shared" si="17"/>
        <v>0</v>
      </c>
      <c r="AG122" s="71">
        <f t="shared" si="13"/>
        <v>0</v>
      </c>
      <c r="AH122" s="71">
        <f t="shared" si="18"/>
        <v>0</v>
      </c>
      <c r="AI122" s="71">
        <f t="shared" si="19"/>
        <v>0</v>
      </c>
      <c r="AJ122" s="71">
        <f t="shared" si="14"/>
        <v>0</v>
      </c>
    </row>
    <row r="123" spans="1:36" ht="24" customHeight="1" thickBot="1" x14ac:dyDescent="0.3">
      <c r="A123" s="68"/>
      <c r="B123" s="69"/>
      <c r="C123" s="74" t="str">
        <f>VLOOKUP($B123,Kod!$A$2:$B$1222,2,0)</f>
        <v>Укажите код ОО!</v>
      </c>
      <c r="D123" s="70"/>
      <c r="E123" s="70"/>
      <c r="F123" s="122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127">
        <f t="shared" si="15"/>
        <v>0</v>
      </c>
      <c r="AC123" s="71">
        <f t="shared" si="11"/>
        <v>0</v>
      </c>
      <c r="AD123" s="71">
        <f t="shared" si="16"/>
        <v>0</v>
      </c>
      <c r="AE123" s="71">
        <f t="shared" si="12"/>
        <v>0</v>
      </c>
      <c r="AF123" s="71">
        <f t="shared" si="17"/>
        <v>0</v>
      </c>
      <c r="AG123" s="71">
        <f t="shared" si="13"/>
        <v>0</v>
      </c>
      <c r="AH123" s="71">
        <f t="shared" si="18"/>
        <v>0</v>
      </c>
      <c r="AI123" s="71">
        <f t="shared" si="19"/>
        <v>0</v>
      </c>
      <c r="AJ123" s="71">
        <f t="shared" si="14"/>
        <v>0</v>
      </c>
    </row>
    <row r="124" spans="1:36" ht="24" customHeight="1" thickBot="1" x14ac:dyDescent="0.3">
      <c r="A124" s="68"/>
      <c r="B124" s="69"/>
      <c r="C124" s="74" t="str">
        <f>VLOOKUP($B124,Kod!$A$2:$B$1222,2,0)</f>
        <v>Укажите код ОО!</v>
      </c>
      <c r="D124" s="70"/>
      <c r="E124" s="70"/>
      <c r="F124" s="122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127">
        <f t="shared" si="15"/>
        <v>0</v>
      </c>
      <c r="AC124" s="71">
        <f t="shared" si="11"/>
        <v>0</v>
      </c>
      <c r="AD124" s="71">
        <f t="shared" si="16"/>
        <v>0</v>
      </c>
      <c r="AE124" s="71">
        <f t="shared" si="12"/>
        <v>0</v>
      </c>
      <c r="AF124" s="71">
        <f t="shared" si="17"/>
        <v>0</v>
      </c>
      <c r="AG124" s="71">
        <f t="shared" si="13"/>
        <v>0</v>
      </c>
      <c r="AH124" s="71">
        <f t="shared" si="18"/>
        <v>0</v>
      </c>
      <c r="AI124" s="71">
        <f t="shared" si="19"/>
        <v>0</v>
      </c>
      <c r="AJ124" s="71">
        <f t="shared" si="14"/>
        <v>0</v>
      </c>
    </row>
    <row r="125" spans="1:36" ht="24" customHeight="1" thickBot="1" x14ac:dyDescent="0.3">
      <c r="A125" s="68"/>
      <c r="B125" s="69"/>
      <c r="C125" s="74" t="str">
        <f>VLOOKUP($B125,Kod!$A$2:$B$1222,2,0)</f>
        <v>Укажите код ОО!</v>
      </c>
      <c r="D125" s="70"/>
      <c r="E125" s="70"/>
      <c r="F125" s="122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127">
        <f t="shared" si="15"/>
        <v>0</v>
      </c>
      <c r="AC125" s="71">
        <f t="shared" si="11"/>
        <v>0</v>
      </c>
      <c r="AD125" s="71">
        <f t="shared" si="16"/>
        <v>0</v>
      </c>
      <c r="AE125" s="71">
        <f t="shared" si="12"/>
        <v>0</v>
      </c>
      <c r="AF125" s="71">
        <f t="shared" si="17"/>
        <v>0</v>
      </c>
      <c r="AG125" s="71">
        <f t="shared" si="13"/>
        <v>0</v>
      </c>
      <c r="AH125" s="71">
        <f t="shared" si="18"/>
        <v>0</v>
      </c>
      <c r="AI125" s="71">
        <f t="shared" si="19"/>
        <v>0</v>
      </c>
      <c r="AJ125" s="71">
        <f t="shared" si="14"/>
        <v>0</v>
      </c>
    </row>
    <row r="126" spans="1:36" ht="24" customHeight="1" thickBot="1" x14ac:dyDescent="0.3">
      <c r="A126" s="68"/>
      <c r="B126" s="69"/>
      <c r="C126" s="74" t="str">
        <f>VLOOKUP($B126,Kod!$A$2:$B$1222,2,0)</f>
        <v>Укажите код ОО!</v>
      </c>
      <c r="D126" s="70"/>
      <c r="E126" s="70"/>
      <c r="F126" s="122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127">
        <f t="shared" si="15"/>
        <v>0</v>
      </c>
      <c r="AC126" s="71">
        <f t="shared" si="11"/>
        <v>0</v>
      </c>
      <c r="AD126" s="71">
        <f t="shared" si="16"/>
        <v>0</v>
      </c>
      <c r="AE126" s="71">
        <f t="shared" si="12"/>
        <v>0</v>
      </c>
      <c r="AF126" s="71">
        <f t="shared" si="17"/>
        <v>0</v>
      </c>
      <c r="AG126" s="71">
        <f t="shared" si="13"/>
        <v>0</v>
      </c>
      <c r="AH126" s="71">
        <f t="shared" si="18"/>
        <v>0</v>
      </c>
      <c r="AI126" s="71">
        <f t="shared" si="19"/>
        <v>0</v>
      </c>
      <c r="AJ126" s="71">
        <f t="shared" si="14"/>
        <v>0</v>
      </c>
    </row>
    <row r="127" spans="1:36" ht="24" customHeight="1" thickBot="1" x14ac:dyDescent="0.3">
      <c r="A127" s="68"/>
      <c r="B127" s="69"/>
      <c r="C127" s="74" t="str">
        <f>VLOOKUP($B127,Kod!$A$2:$B$1222,2,0)</f>
        <v>Укажите код ОО!</v>
      </c>
      <c r="D127" s="70"/>
      <c r="E127" s="70"/>
      <c r="F127" s="122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127">
        <f t="shared" si="15"/>
        <v>0</v>
      </c>
      <c r="AC127" s="71">
        <f t="shared" si="11"/>
        <v>0</v>
      </c>
      <c r="AD127" s="71">
        <f t="shared" si="16"/>
        <v>0</v>
      </c>
      <c r="AE127" s="71">
        <f t="shared" si="12"/>
        <v>0</v>
      </c>
      <c r="AF127" s="71">
        <f t="shared" si="17"/>
        <v>0</v>
      </c>
      <c r="AG127" s="71">
        <f t="shared" si="13"/>
        <v>0</v>
      </c>
      <c r="AH127" s="71">
        <f t="shared" si="18"/>
        <v>0</v>
      </c>
      <c r="AI127" s="71">
        <f t="shared" si="19"/>
        <v>0</v>
      </c>
      <c r="AJ127" s="71">
        <f t="shared" si="14"/>
        <v>0</v>
      </c>
    </row>
    <row r="128" spans="1:36" ht="24" customHeight="1" thickBot="1" x14ac:dyDescent="0.3">
      <c r="A128" s="68"/>
      <c r="B128" s="69"/>
      <c r="C128" s="74" t="str">
        <f>VLOOKUP($B128,Kod!$A$2:$B$1222,2,0)</f>
        <v>Укажите код ОО!</v>
      </c>
      <c r="D128" s="70"/>
      <c r="E128" s="70"/>
      <c r="F128" s="122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127">
        <f t="shared" si="15"/>
        <v>0</v>
      </c>
      <c r="AC128" s="71">
        <f t="shared" si="11"/>
        <v>0</v>
      </c>
      <c r="AD128" s="71">
        <f t="shared" si="16"/>
        <v>0</v>
      </c>
      <c r="AE128" s="71">
        <f t="shared" si="12"/>
        <v>0</v>
      </c>
      <c r="AF128" s="71">
        <f t="shared" si="17"/>
        <v>0</v>
      </c>
      <c r="AG128" s="71">
        <f t="shared" si="13"/>
        <v>0</v>
      </c>
      <c r="AH128" s="71">
        <f t="shared" si="18"/>
        <v>0</v>
      </c>
      <c r="AI128" s="71">
        <f t="shared" si="19"/>
        <v>0</v>
      </c>
      <c r="AJ128" s="71">
        <f t="shared" si="14"/>
        <v>0</v>
      </c>
    </row>
    <row r="129" spans="1:36" ht="24" customHeight="1" thickBot="1" x14ac:dyDescent="0.3">
      <c r="A129" s="68"/>
      <c r="B129" s="69"/>
      <c r="C129" s="74" t="str">
        <f>VLOOKUP($B129,Kod!$A$2:$B$1222,2,0)</f>
        <v>Укажите код ОО!</v>
      </c>
      <c r="D129" s="70"/>
      <c r="E129" s="70"/>
      <c r="F129" s="122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127">
        <f t="shared" si="15"/>
        <v>0</v>
      </c>
      <c r="AC129" s="71">
        <f t="shared" si="11"/>
        <v>0</v>
      </c>
      <c r="AD129" s="71">
        <f t="shared" si="16"/>
        <v>0</v>
      </c>
      <c r="AE129" s="71">
        <f t="shared" si="12"/>
        <v>0</v>
      </c>
      <c r="AF129" s="71">
        <f t="shared" si="17"/>
        <v>0</v>
      </c>
      <c r="AG129" s="71">
        <f t="shared" si="13"/>
        <v>0</v>
      </c>
      <c r="AH129" s="71">
        <f t="shared" si="18"/>
        <v>0</v>
      </c>
      <c r="AI129" s="71">
        <f t="shared" si="19"/>
        <v>0</v>
      </c>
      <c r="AJ129" s="71">
        <f t="shared" si="14"/>
        <v>0</v>
      </c>
    </row>
    <row r="130" spans="1:36" ht="24" customHeight="1" thickBot="1" x14ac:dyDescent="0.3">
      <c r="A130" s="68"/>
      <c r="B130" s="69"/>
      <c r="C130" s="74" t="str">
        <f>VLOOKUP($B130,Kod!$A$2:$B$1222,2,0)</f>
        <v>Укажите код ОО!</v>
      </c>
      <c r="D130" s="70"/>
      <c r="E130" s="70"/>
      <c r="F130" s="122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127">
        <f t="shared" si="15"/>
        <v>0</v>
      </c>
      <c r="AC130" s="71">
        <f t="shared" si="11"/>
        <v>0</v>
      </c>
      <c r="AD130" s="71">
        <f t="shared" si="16"/>
        <v>0</v>
      </c>
      <c r="AE130" s="71">
        <f t="shared" si="12"/>
        <v>0</v>
      </c>
      <c r="AF130" s="71">
        <f t="shared" si="17"/>
        <v>0</v>
      </c>
      <c r="AG130" s="71">
        <f t="shared" si="13"/>
        <v>0</v>
      </c>
      <c r="AH130" s="71">
        <f t="shared" si="18"/>
        <v>0</v>
      </c>
      <c r="AI130" s="71">
        <f t="shared" si="19"/>
        <v>0</v>
      </c>
      <c r="AJ130" s="71">
        <f t="shared" si="14"/>
        <v>0</v>
      </c>
    </row>
    <row r="131" spans="1:36" ht="24" customHeight="1" thickBot="1" x14ac:dyDescent="0.3">
      <c r="A131" s="68"/>
      <c r="B131" s="69"/>
      <c r="C131" s="74" t="str">
        <f>VLOOKUP($B131,Kod!$A$2:$B$1222,2,0)</f>
        <v>Укажите код ОО!</v>
      </c>
      <c r="D131" s="70"/>
      <c r="E131" s="70"/>
      <c r="F131" s="122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127">
        <f t="shared" si="15"/>
        <v>0</v>
      </c>
      <c r="AC131" s="71">
        <f t="shared" si="11"/>
        <v>0</v>
      </c>
      <c r="AD131" s="71">
        <f t="shared" si="16"/>
        <v>0</v>
      </c>
      <c r="AE131" s="71">
        <f t="shared" si="12"/>
        <v>0</v>
      </c>
      <c r="AF131" s="71">
        <f t="shared" si="17"/>
        <v>0</v>
      </c>
      <c r="AG131" s="71">
        <f t="shared" si="13"/>
        <v>0</v>
      </c>
      <c r="AH131" s="71">
        <f t="shared" si="18"/>
        <v>0</v>
      </c>
      <c r="AI131" s="71">
        <f t="shared" si="19"/>
        <v>0</v>
      </c>
      <c r="AJ131" s="71">
        <f t="shared" si="14"/>
        <v>0</v>
      </c>
    </row>
    <row r="132" spans="1:36" ht="24" customHeight="1" thickBot="1" x14ac:dyDescent="0.3">
      <c r="A132" s="68"/>
      <c r="B132" s="69"/>
      <c r="C132" s="74" t="str">
        <f>VLOOKUP($B132,Kod!$A$2:$B$1222,2,0)</f>
        <v>Укажите код ОО!</v>
      </c>
      <c r="D132" s="70"/>
      <c r="E132" s="70"/>
      <c r="F132" s="122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127">
        <f t="shared" si="15"/>
        <v>0</v>
      </c>
      <c r="AC132" s="71">
        <f t="shared" si="11"/>
        <v>0</v>
      </c>
      <c r="AD132" s="71">
        <f t="shared" si="16"/>
        <v>0</v>
      </c>
      <c r="AE132" s="71">
        <f t="shared" si="12"/>
        <v>0</v>
      </c>
      <c r="AF132" s="71">
        <f t="shared" si="17"/>
        <v>0</v>
      </c>
      <c r="AG132" s="71">
        <f t="shared" si="13"/>
        <v>0</v>
      </c>
      <c r="AH132" s="71">
        <f t="shared" si="18"/>
        <v>0</v>
      </c>
      <c r="AI132" s="71">
        <f t="shared" si="19"/>
        <v>0</v>
      </c>
      <c r="AJ132" s="71">
        <f t="shared" si="14"/>
        <v>0</v>
      </c>
    </row>
    <row r="133" spans="1:36" ht="24" customHeight="1" thickBot="1" x14ac:dyDescent="0.3">
      <c r="A133" s="68"/>
      <c r="B133" s="69"/>
      <c r="C133" s="74" t="str">
        <f>VLOOKUP($B133,Kod!$A$2:$B$1222,2,0)</f>
        <v>Укажите код ОО!</v>
      </c>
      <c r="D133" s="70"/>
      <c r="E133" s="70"/>
      <c r="F133" s="122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127">
        <f t="shared" si="15"/>
        <v>0</v>
      </c>
      <c r="AC133" s="71">
        <f t="shared" si="11"/>
        <v>0</v>
      </c>
      <c r="AD133" s="71">
        <f t="shared" si="16"/>
        <v>0</v>
      </c>
      <c r="AE133" s="71">
        <f t="shared" si="12"/>
        <v>0</v>
      </c>
      <c r="AF133" s="71">
        <f t="shared" si="17"/>
        <v>0</v>
      </c>
      <c r="AG133" s="71">
        <f t="shared" si="13"/>
        <v>0</v>
      </c>
      <c r="AH133" s="71">
        <f t="shared" si="18"/>
        <v>0</v>
      </c>
      <c r="AI133" s="71">
        <f t="shared" si="19"/>
        <v>0</v>
      </c>
      <c r="AJ133" s="71">
        <f t="shared" si="14"/>
        <v>0</v>
      </c>
    </row>
    <row r="134" spans="1:36" ht="24" customHeight="1" thickBot="1" x14ac:dyDescent="0.3">
      <c r="A134" s="68"/>
      <c r="B134" s="69"/>
      <c r="C134" s="74" t="str">
        <f>VLOOKUP($B134,Kod!$A$2:$B$1222,2,0)</f>
        <v>Укажите код ОО!</v>
      </c>
      <c r="D134" s="70"/>
      <c r="E134" s="70"/>
      <c r="F134" s="122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127">
        <f t="shared" si="15"/>
        <v>0</v>
      </c>
      <c r="AC134" s="71">
        <f t="shared" si="11"/>
        <v>0</v>
      </c>
      <c r="AD134" s="71">
        <f t="shared" si="16"/>
        <v>0</v>
      </c>
      <c r="AE134" s="71">
        <f t="shared" si="12"/>
        <v>0</v>
      </c>
      <c r="AF134" s="71">
        <f t="shared" si="17"/>
        <v>0</v>
      </c>
      <c r="AG134" s="71">
        <f t="shared" si="13"/>
        <v>0</v>
      </c>
      <c r="AH134" s="71">
        <f t="shared" si="18"/>
        <v>0</v>
      </c>
      <c r="AI134" s="71">
        <f t="shared" si="19"/>
        <v>0</v>
      </c>
      <c r="AJ134" s="71">
        <f t="shared" si="14"/>
        <v>0</v>
      </c>
    </row>
    <row r="135" spans="1:36" ht="24" customHeight="1" thickBot="1" x14ac:dyDescent="0.3">
      <c r="A135" s="68"/>
      <c r="B135" s="72"/>
      <c r="C135" s="74" t="str">
        <f>VLOOKUP($B135,Kod!$A$2:$B$1222,2,0)</f>
        <v>Укажите код ОО!</v>
      </c>
      <c r="D135" s="70"/>
      <c r="E135" s="70"/>
      <c r="F135" s="122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127">
        <f t="shared" si="15"/>
        <v>0</v>
      </c>
      <c r="AC135" s="71">
        <f t="shared" si="11"/>
        <v>0</v>
      </c>
      <c r="AD135" s="71">
        <f t="shared" si="16"/>
        <v>0</v>
      </c>
      <c r="AE135" s="71">
        <f t="shared" si="12"/>
        <v>0</v>
      </c>
      <c r="AF135" s="71">
        <f t="shared" si="17"/>
        <v>0</v>
      </c>
      <c r="AG135" s="71">
        <f t="shared" si="13"/>
        <v>0</v>
      </c>
      <c r="AH135" s="71">
        <f t="shared" si="18"/>
        <v>0</v>
      </c>
      <c r="AI135" s="71">
        <f t="shared" si="19"/>
        <v>0</v>
      </c>
      <c r="AJ135" s="71">
        <f t="shared" si="14"/>
        <v>0</v>
      </c>
    </row>
    <row r="136" spans="1:36" ht="24" customHeight="1" thickBot="1" x14ac:dyDescent="0.3">
      <c r="A136" s="68"/>
      <c r="B136" s="72"/>
      <c r="C136" s="74" t="str">
        <f>VLOOKUP($B136,Kod!$A$2:$B$1222,2,0)</f>
        <v>Укажите код ОО!</v>
      </c>
      <c r="D136" s="70"/>
      <c r="E136" s="70"/>
      <c r="F136" s="122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127">
        <f t="shared" si="15"/>
        <v>0</v>
      </c>
      <c r="AC136" s="71">
        <f t="shared" si="11"/>
        <v>0</v>
      </c>
      <c r="AD136" s="71">
        <f t="shared" si="16"/>
        <v>0</v>
      </c>
      <c r="AE136" s="71">
        <f t="shared" si="12"/>
        <v>0</v>
      </c>
      <c r="AF136" s="71">
        <f t="shared" si="17"/>
        <v>0</v>
      </c>
      <c r="AG136" s="71">
        <f t="shared" si="13"/>
        <v>0</v>
      </c>
      <c r="AH136" s="71">
        <f t="shared" si="18"/>
        <v>0</v>
      </c>
      <c r="AI136" s="71">
        <f t="shared" si="19"/>
        <v>0</v>
      </c>
      <c r="AJ136" s="71">
        <f t="shared" si="14"/>
        <v>0</v>
      </c>
    </row>
    <row r="137" spans="1:36" ht="24" customHeight="1" thickBot="1" x14ac:dyDescent="0.3">
      <c r="A137" s="68"/>
      <c r="B137" s="72"/>
      <c r="C137" s="74" t="str">
        <f>VLOOKUP($B137,Kod!$A$2:$B$1222,2,0)</f>
        <v>Укажите код ОО!</v>
      </c>
      <c r="D137" s="70"/>
      <c r="E137" s="70"/>
      <c r="F137" s="122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127">
        <f t="shared" si="15"/>
        <v>0</v>
      </c>
      <c r="AC137" s="71">
        <f t="shared" si="11"/>
        <v>0</v>
      </c>
      <c r="AD137" s="71">
        <f t="shared" si="16"/>
        <v>0</v>
      </c>
      <c r="AE137" s="71">
        <f t="shared" si="12"/>
        <v>0</v>
      </c>
      <c r="AF137" s="71">
        <f t="shared" si="17"/>
        <v>0</v>
      </c>
      <c r="AG137" s="71">
        <f t="shared" si="13"/>
        <v>0</v>
      </c>
      <c r="AH137" s="71">
        <f t="shared" si="18"/>
        <v>0</v>
      </c>
      <c r="AI137" s="71">
        <f t="shared" si="19"/>
        <v>0</v>
      </c>
      <c r="AJ137" s="71">
        <f t="shared" si="14"/>
        <v>0</v>
      </c>
    </row>
    <row r="138" spans="1:36" ht="24" customHeight="1" thickBot="1" x14ac:dyDescent="0.3">
      <c r="A138" s="68"/>
      <c r="B138" s="72"/>
      <c r="C138" s="74" t="str">
        <f>VLOOKUP($B138,Kod!$A$2:$B$1222,2,0)</f>
        <v>Укажите код ОО!</v>
      </c>
      <c r="D138" s="70"/>
      <c r="E138" s="70"/>
      <c r="F138" s="122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127">
        <f t="shared" si="15"/>
        <v>0</v>
      </c>
      <c r="AC138" s="71">
        <f t="shared" ref="AC138:AC201" si="20">E138+H138+K138</f>
        <v>0</v>
      </c>
      <c r="AD138" s="71">
        <f t="shared" si="16"/>
        <v>0</v>
      </c>
      <c r="AE138" s="71">
        <f t="shared" ref="AE138:AE201" si="21">T138+W138+Z138</f>
        <v>0</v>
      </c>
      <c r="AF138" s="71">
        <f t="shared" si="17"/>
        <v>0</v>
      </c>
      <c r="AG138" s="71">
        <f t="shared" ref="AG138:AG201" si="22">D138+G138+J138</f>
        <v>0</v>
      </c>
      <c r="AH138" s="71">
        <f t="shared" si="18"/>
        <v>0</v>
      </c>
      <c r="AI138" s="71">
        <f t="shared" si="19"/>
        <v>0</v>
      </c>
      <c r="AJ138" s="71">
        <f t="shared" ref="AJ138:AJ201" si="23">SUM(AG138:AI138)</f>
        <v>0</v>
      </c>
    </row>
    <row r="139" spans="1:36" ht="24" customHeight="1" thickBot="1" x14ac:dyDescent="0.3">
      <c r="A139" s="68"/>
      <c r="B139" s="72"/>
      <c r="C139" s="74" t="str">
        <f>VLOOKUP($B139,Kod!$A$2:$B$1222,2,0)</f>
        <v>Укажите код ОО!</v>
      </c>
      <c r="D139" s="70"/>
      <c r="E139" s="70"/>
      <c r="F139" s="122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127">
        <f t="shared" ref="AB139:AB202" si="24">F139+I139+L139+O139+R139+U139+X139+AA139</f>
        <v>0</v>
      </c>
      <c r="AC139" s="71">
        <f t="shared" si="20"/>
        <v>0</v>
      </c>
      <c r="AD139" s="71">
        <f t="shared" ref="AD139:AD202" si="25">N139+Q139</f>
        <v>0</v>
      </c>
      <c r="AE139" s="71">
        <f t="shared" si="21"/>
        <v>0</v>
      </c>
      <c r="AF139" s="71">
        <f t="shared" ref="AF139:AF202" si="26">SUM(AC139:AE139)</f>
        <v>0</v>
      </c>
      <c r="AG139" s="71">
        <f t="shared" si="22"/>
        <v>0</v>
      </c>
      <c r="AH139" s="71">
        <f t="shared" ref="AH139:AH202" si="27">M139+P139</f>
        <v>0</v>
      </c>
      <c r="AI139" s="71">
        <f t="shared" ref="AI139:AI202" si="28">S139+V139+Y139</f>
        <v>0</v>
      </c>
      <c r="AJ139" s="71">
        <f t="shared" si="23"/>
        <v>0</v>
      </c>
    </row>
    <row r="140" spans="1:36" ht="24" customHeight="1" thickBot="1" x14ac:dyDescent="0.3">
      <c r="A140" s="68"/>
      <c r="B140" s="72"/>
      <c r="C140" s="74" t="str">
        <f>VLOOKUP($B140,Kod!$A$2:$B$1222,2,0)</f>
        <v>Укажите код ОО!</v>
      </c>
      <c r="D140" s="70"/>
      <c r="E140" s="70"/>
      <c r="F140" s="122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127">
        <f t="shared" si="24"/>
        <v>0</v>
      </c>
      <c r="AC140" s="71">
        <f t="shared" si="20"/>
        <v>0</v>
      </c>
      <c r="AD140" s="71">
        <f t="shared" si="25"/>
        <v>0</v>
      </c>
      <c r="AE140" s="71">
        <f t="shared" si="21"/>
        <v>0</v>
      </c>
      <c r="AF140" s="71">
        <f t="shared" si="26"/>
        <v>0</v>
      </c>
      <c r="AG140" s="71">
        <f t="shared" si="22"/>
        <v>0</v>
      </c>
      <c r="AH140" s="71">
        <f t="shared" si="27"/>
        <v>0</v>
      </c>
      <c r="AI140" s="71">
        <f t="shared" si="28"/>
        <v>0</v>
      </c>
      <c r="AJ140" s="71">
        <f t="shared" si="23"/>
        <v>0</v>
      </c>
    </row>
    <row r="141" spans="1:36" ht="24" customHeight="1" thickBot="1" x14ac:dyDescent="0.3">
      <c r="A141" s="68"/>
      <c r="B141" s="72"/>
      <c r="C141" s="74" t="str">
        <f>VLOOKUP($B141,Kod!$A$2:$B$1222,2,0)</f>
        <v>Укажите код ОО!</v>
      </c>
      <c r="D141" s="70"/>
      <c r="E141" s="70"/>
      <c r="F141" s="122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127">
        <f t="shared" si="24"/>
        <v>0</v>
      </c>
      <c r="AC141" s="71">
        <f t="shared" si="20"/>
        <v>0</v>
      </c>
      <c r="AD141" s="71">
        <f t="shared" si="25"/>
        <v>0</v>
      </c>
      <c r="AE141" s="71">
        <f t="shared" si="21"/>
        <v>0</v>
      </c>
      <c r="AF141" s="71">
        <f t="shared" si="26"/>
        <v>0</v>
      </c>
      <c r="AG141" s="71">
        <f t="shared" si="22"/>
        <v>0</v>
      </c>
      <c r="AH141" s="71">
        <f t="shared" si="27"/>
        <v>0</v>
      </c>
      <c r="AI141" s="71">
        <f t="shared" si="28"/>
        <v>0</v>
      </c>
      <c r="AJ141" s="71">
        <f t="shared" si="23"/>
        <v>0</v>
      </c>
    </row>
    <row r="142" spans="1:36" ht="24" customHeight="1" thickBot="1" x14ac:dyDescent="0.3">
      <c r="A142" s="68"/>
      <c r="B142" s="72"/>
      <c r="C142" s="74" t="str">
        <f>VLOOKUP($B142,Kod!$A$2:$B$1222,2,0)</f>
        <v>Укажите код ОО!</v>
      </c>
      <c r="D142" s="70"/>
      <c r="E142" s="70"/>
      <c r="F142" s="122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127">
        <f t="shared" si="24"/>
        <v>0</v>
      </c>
      <c r="AC142" s="71">
        <f t="shared" si="20"/>
        <v>0</v>
      </c>
      <c r="AD142" s="71">
        <f t="shared" si="25"/>
        <v>0</v>
      </c>
      <c r="AE142" s="71">
        <f t="shared" si="21"/>
        <v>0</v>
      </c>
      <c r="AF142" s="71">
        <f t="shared" si="26"/>
        <v>0</v>
      </c>
      <c r="AG142" s="71">
        <f t="shared" si="22"/>
        <v>0</v>
      </c>
      <c r="AH142" s="71">
        <f t="shared" si="27"/>
        <v>0</v>
      </c>
      <c r="AI142" s="71">
        <f t="shared" si="28"/>
        <v>0</v>
      </c>
      <c r="AJ142" s="71">
        <f t="shared" si="23"/>
        <v>0</v>
      </c>
    </row>
    <row r="143" spans="1:36" ht="24" customHeight="1" thickBot="1" x14ac:dyDescent="0.3">
      <c r="A143" s="68"/>
      <c r="B143" s="72"/>
      <c r="C143" s="74" t="str">
        <f>VLOOKUP($B143,Kod!$A$2:$B$1222,2,0)</f>
        <v>Укажите код ОО!</v>
      </c>
      <c r="D143" s="70"/>
      <c r="E143" s="70"/>
      <c r="F143" s="122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127">
        <f t="shared" si="24"/>
        <v>0</v>
      </c>
      <c r="AC143" s="71">
        <f t="shared" si="20"/>
        <v>0</v>
      </c>
      <c r="AD143" s="71">
        <f t="shared" si="25"/>
        <v>0</v>
      </c>
      <c r="AE143" s="71">
        <f t="shared" si="21"/>
        <v>0</v>
      </c>
      <c r="AF143" s="71">
        <f t="shared" si="26"/>
        <v>0</v>
      </c>
      <c r="AG143" s="71">
        <f t="shared" si="22"/>
        <v>0</v>
      </c>
      <c r="AH143" s="71">
        <f t="shared" si="27"/>
        <v>0</v>
      </c>
      <c r="AI143" s="71">
        <f t="shared" si="28"/>
        <v>0</v>
      </c>
      <c r="AJ143" s="71">
        <f t="shared" si="23"/>
        <v>0</v>
      </c>
    </row>
    <row r="144" spans="1:36" ht="24" customHeight="1" thickBot="1" x14ac:dyDescent="0.3">
      <c r="A144" s="68"/>
      <c r="B144" s="72"/>
      <c r="C144" s="74" t="str">
        <f>VLOOKUP($B144,Kod!$A$2:$B$1222,2,0)</f>
        <v>Укажите код ОО!</v>
      </c>
      <c r="D144" s="70"/>
      <c r="E144" s="70"/>
      <c r="F144" s="122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127">
        <f t="shared" si="24"/>
        <v>0</v>
      </c>
      <c r="AC144" s="71">
        <f t="shared" si="20"/>
        <v>0</v>
      </c>
      <c r="AD144" s="71">
        <f t="shared" si="25"/>
        <v>0</v>
      </c>
      <c r="AE144" s="71">
        <f t="shared" si="21"/>
        <v>0</v>
      </c>
      <c r="AF144" s="71">
        <f t="shared" si="26"/>
        <v>0</v>
      </c>
      <c r="AG144" s="71">
        <f t="shared" si="22"/>
        <v>0</v>
      </c>
      <c r="AH144" s="71">
        <f t="shared" si="27"/>
        <v>0</v>
      </c>
      <c r="AI144" s="71">
        <f t="shared" si="28"/>
        <v>0</v>
      </c>
      <c r="AJ144" s="71">
        <f t="shared" si="23"/>
        <v>0</v>
      </c>
    </row>
    <row r="145" spans="1:36" ht="24" customHeight="1" thickBot="1" x14ac:dyDescent="0.3">
      <c r="A145" s="68"/>
      <c r="B145" s="72"/>
      <c r="C145" s="74" t="str">
        <f>VLOOKUP($B145,Kod!$A$2:$B$1222,2,0)</f>
        <v>Укажите код ОО!</v>
      </c>
      <c r="D145" s="70"/>
      <c r="E145" s="70"/>
      <c r="F145" s="122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127">
        <f t="shared" si="24"/>
        <v>0</v>
      </c>
      <c r="AC145" s="71">
        <f t="shared" si="20"/>
        <v>0</v>
      </c>
      <c r="AD145" s="71">
        <f t="shared" si="25"/>
        <v>0</v>
      </c>
      <c r="AE145" s="71">
        <f t="shared" si="21"/>
        <v>0</v>
      </c>
      <c r="AF145" s="71">
        <f t="shared" si="26"/>
        <v>0</v>
      </c>
      <c r="AG145" s="71">
        <f t="shared" si="22"/>
        <v>0</v>
      </c>
      <c r="AH145" s="71">
        <f t="shared" si="27"/>
        <v>0</v>
      </c>
      <c r="AI145" s="71">
        <f t="shared" si="28"/>
        <v>0</v>
      </c>
      <c r="AJ145" s="71">
        <f t="shared" si="23"/>
        <v>0</v>
      </c>
    </row>
    <row r="146" spans="1:36" ht="24" customHeight="1" thickBot="1" x14ac:dyDescent="0.3">
      <c r="A146" s="68"/>
      <c r="B146" s="69"/>
      <c r="C146" s="74" t="str">
        <f>VLOOKUP($B146,Kod!$A$2:$B$1222,2,0)</f>
        <v>Укажите код ОО!</v>
      </c>
      <c r="D146" s="70"/>
      <c r="E146" s="70"/>
      <c r="F146" s="122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127">
        <f t="shared" si="24"/>
        <v>0</v>
      </c>
      <c r="AC146" s="71">
        <f t="shared" si="20"/>
        <v>0</v>
      </c>
      <c r="AD146" s="71">
        <f t="shared" si="25"/>
        <v>0</v>
      </c>
      <c r="AE146" s="71">
        <f t="shared" si="21"/>
        <v>0</v>
      </c>
      <c r="AF146" s="71">
        <f t="shared" si="26"/>
        <v>0</v>
      </c>
      <c r="AG146" s="71">
        <f t="shared" si="22"/>
        <v>0</v>
      </c>
      <c r="AH146" s="71">
        <f t="shared" si="27"/>
        <v>0</v>
      </c>
      <c r="AI146" s="71">
        <f t="shared" si="28"/>
        <v>0</v>
      </c>
      <c r="AJ146" s="71">
        <f t="shared" si="23"/>
        <v>0</v>
      </c>
    </row>
    <row r="147" spans="1:36" ht="24" customHeight="1" thickBot="1" x14ac:dyDescent="0.3">
      <c r="A147" s="68"/>
      <c r="B147" s="69"/>
      <c r="C147" s="74" t="str">
        <f>VLOOKUP($B147,Kod!$A$2:$B$1222,2,0)</f>
        <v>Укажите код ОО!</v>
      </c>
      <c r="D147" s="70"/>
      <c r="E147" s="70"/>
      <c r="F147" s="122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127">
        <f t="shared" si="24"/>
        <v>0</v>
      </c>
      <c r="AC147" s="71">
        <f t="shared" si="20"/>
        <v>0</v>
      </c>
      <c r="AD147" s="71">
        <f t="shared" si="25"/>
        <v>0</v>
      </c>
      <c r="AE147" s="71">
        <f t="shared" si="21"/>
        <v>0</v>
      </c>
      <c r="AF147" s="71">
        <f t="shared" si="26"/>
        <v>0</v>
      </c>
      <c r="AG147" s="71">
        <f t="shared" si="22"/>
        <v>0</v>
      </c>
      <c r="AH147" s="71">
        <f t="shared" si="27"/>
        <v>0</v>
      </c>
      <c r="AI147" s="71">
        <f t="shared" si="28"/>
        <v>0</v>
      </c>
      <c r="AJ147" s="71">
        <f t="shared" si="23"/>
        <v>0</v>
      </c>
    </row>
    <row r="148" spans="1:36" ht="24" customHeight="1" thickBot="1" x14ac:dyDescent="0.3">
      <c r="A148" s="68"/>
      <c r="B148" s="69"/>
      <c r="C148" s="74" t="str">
        <f>VLOOKUP($B148,Kod!$A$2:$B$1222,2,0)</f>
        <v>Укажите код ОО!</v>
      </c>
      <c r="D148" s="70"/>
      <c r="E148" s="70"/>
      <c r="F148" s="122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127">
        <f t="shared" si="24"/>
        <v>0</v>
      </c>
      <c r="AC148" s="71">
        <f t="shared" si="20"/>
        <v>0</v>
      </c>
      <c r="AD148" s="71">
        <f t="shared" si="25"/>
        <v>0</v>
      </c>
      <c r="AE148" s="71">
        <f t="shared" si="21"/>
        <v>0</v>
      </c>
      <c r="AF148" s="71">
        <f t="shared" si="26"/>
        <v>0</v>
      </c>
      <c r="AG148" s="71">
        <f t="shared" si="22"/>
        <v>0</v>
      </c>
      <c r="AH148" s="71">
        <f t="shared" si="27"/>
        <v>0</v>
      </c>
      <c r="AI148" s="71">
        <f t="shared" si="28"/>
        <v>0</v>
      </c>
      <c r="AJ148" s="71">
        <f t="shared" si="23"/>
        <v>0</v>
      </c>
    </row>
    <row r="149" spans="1:36" ht="24" customHeight="1" thickBot="1" x14ac:dyDescent="0.3">
      <c r="A149" s="68"/>
      <c r="B149" s="69"/>
      <c r="C149" s="74" t="str">
        <f>VLOOKUP($B149,Kod!$A$2:$B$1222,2,0)</f>
        <v>Укажите код ОО!</v>
      </c>
      <c r="D149" s="70"/>
      <c r="E149" s="70"/>
      <c r="F149" s="122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127">
        <f t="shared" si="24"/>
        <v>0</v>
      </c>
      <c r="AC149" s="71">
        <f t="shared" si="20"/>
        <v>0</v>
      </c>
      <c r="AD149" s="71">
        <f t="shared" si="25"/>
        <v>0</v>
      </c>
      <c r="AE149" s="71">
        <f t="shared" si="21"/>
        <v>0</v>
      </c>
      <c r="AF149" s="71">
        <f t="shared" si="26"/>
        <v>0</v>
      </c>
      <c r="AG149" s="71">
        <f t="shared" si="22"/>
        <v>0</v>
      </c>
      <c r="AH149" s="71">
        <f t="shared" si="27"/>
        <v>0</v>
      </c>
      <c r="AI149" s="71">
        <f t="shared" si="28"/>
        <v>0</v>
      </c>
      <c r="AJ149" s="71">
        <f t="shared" si="23"/>
        <v>0</v>
      </c>
    </row>
    <row r="150" spans="1:36" ht="24" customHeight="1" thickBot="1" x14ac:dyDescent="0.3">
      <c r="A150" s="68"/>
      <c r="B150" s="69"/>
      <c r="C150" s="74" t="str">
        <f>VLOOKUP($B150,Kod!$A$2:$B$1222,2,0)</f>
        <v>Укажите код ОО!</v>
      </c>
      <c r="D150" s="70"/>
      <c r="E150" s="70"/>
      <c r="F150" s="122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127">
        <f t="shared" si="24"/>
        <v>0</v>
      </c>
      <c r="AC150" s="71">
        <f t="shared" si="20"/>
        <v>0</v>
      </c>
      <c r="AD150" s="71">
        <f t="shared" si="25"/>
        <v>0</v>
      </c>
      <c r="AE150" s="71">
        <f t="shared" si="21"/>
        <v>0</v>
      </c>
      <c r="AF150" s="71">
        <f t="shared" si="26"/>
        <v>0</v>
      </c>
      <c r="AG150" s="71">
        <f t="shared" si="22"/>
        <v>0</v>
      </c>
      <c r="AH150" s="71">
        <f t="shared" si="27"/>
        <v>0</v>
      </c>
      <c r="AI150" s="71">
        <f t="shared" si="28"/>
        <v>0</v>
      </c>
      <c r="AJ150" s="71">
        <f t="shared" si="23"/>
        <v>0</v>
      </c>
    </row>
    <row r="151" spans="1:36" ht="24" customHeight="1" thickBot="1" x14ac:dyDescent="0.3">
      <c r="A151" s="68"/>
      <c r="B151" s="69"/>
      <c r="C151" s="74" t="str">
        <f>VLOOKUP($B151,Kod!$A$2:$B$1222,2,0)</f>
        <v>Укажите код ОО!</v>
      </c>
      <c r="D151" s="70"/>
      <c r="E151" s="70"/>
      <c r="F151" s="122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127">
        <f t="shared" si="24"/>
        <v>0</v>
      </c>
      <c r="AC151" s="71">
        <f t="shared" si="20"/>
        <v>0</v>
      </c>
      <c r="AD151" s="71">
        <f t="shared" si="25"/>
        <v>0</v>
      </c>
      <c r="AE151" s="71">
        <f t="shared" si="21"/>
        <v>0</v>
      </c>
      <c r="AF151" s="71">
        <f t="shared" si="26"/>
        <v>0</v>
      </c>
      <c r="AG151" s="71">
        <f t="shared" si="22"/>
        <v>0</v>
      </c>
      <c r="AH151" s="71">
        <f t="shared" si="27"/>
        <v>0</v>
      </c>
      <c r="AI151" s="71">
        <f t="shared" si="28"/>
        <v>0</v>
      </c>
      <c r="AJ151" s="71">
        <f t="shared" si="23"/>
        <v>0</v>
      </c>
    </row>
    <row r="152" spans="1:36" ht="24" customHeight="1" thickBot="1" x14ac:dyDescent="0.3">
      <c r="A152" s="68"/>
      <c r="B152" s="69"/>
      <c r="C152" s="74" t="str">
        <f>VLOOKUP($B152,Kod!$A$2:$B$1222,2,0)</f>
        <v>Укажите код ОО!</v>
      </c>
      <c r="D152" s="70"/>
      <c r="E152" s="70"/>
      <c r="F152" s="122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127">
        <f t="shared" si="24"/>
        <v>0</v>
      </c>
      <c r="AC152" s="71">
        <f t="shared" si="20"/>
        <v>0</v>
      </c>
      <c r="AD152" s="71">
        <f t="shared" si="25"/>
        <v>0</v>
      </c>
      <c r="AE152" s="71">
        <f t="shared" si="21"/>
        <v>0</v>
      </c>
      <c r="AF152" s="71">
        <f t="shared" si="26"/>
        <v>0</v>
      </c>
      <c r="AG152" s="71">
        <f t="shared" si="22"/>
        <v>0</v>
      </c>
      <c r="AH152" s="71">
        <f t="shared" si="27"/>
        <v>0</v>
      </c>
      <c r="AI152" s="71">
        <f t="shared" si="28"/>
        <v>0</v>
      </c>
      <c r="AJ152" s="71">
        <f t="shared" si="23"/>
        <v>0</v>
      </c>
    </row>
    <row r="153" spans="1:36" ht="24" customHeight="1" thickBot="1" x14ac:dyDescent="0.3">
      <c r="A153" s="68"/>
      <c r="B153" s="69"/>
      <c r="C153" s="74" t="str">
        <f>VLOOKUP($B153,Kod!$A$2:$B$1222,2,0)</f>
        <v>Укажите код ОО!</v>
      </c>
      <c r="D153" s="70"/>
      <c r="E153" s="70"/>
      <c r="F153" s="122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127">
        <f t="shared" si="24"/>
        <v>0</v>
      </c>
      <c r="AC153" s="71">
        <f t="shared" si="20"/>
        <v>0</v>
      </c>
      <c r="AD153" s="71">
        <f t="shared" si="25"/>
        <v>0</v>
      </c>
      <c r="AE153" s="71">
        <f t="shared" si="21"/>
        <v>0</v>
      </c>
      <c r="AF153" s="71">
        <f t="shared" si="26"/>
        <v>0</v>
      </c>
      <c r="AG153" s="71">
        <f t="shared" si="22"/>
        <v>0</v>
      </c>
      <c r="AH153" s="71">
        <f t="shared" si="27"/>
        <v>0</v>
      </c>
      <c r="AI153" s="71">
        <f t="shared" si="28"/>
        <v>0</v>
      </c>
      <c r="AJ153" s="71">
        <f t="shared" si="23"/>
        <v>0</v>
      </c>
    </row>
    <row r="154" spans="1:36" ht="24" customHeight="1" thickBot="1" x14ac:dyDescent="0.3">
      <c r="A154" s="68"/>
      <c r="B154" s="69"/>
      <c r="C154" s="74" t="str">
        <f>VLOOKUP($B154,Kod!$A$2:$B$1222,2,0)</f>
        <v>Укажите код ОО!</v>
      </c>
      <c r="D154" s="70"/>
      <c r="E154" s="70"/>
      <c r="F154" s="122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127">
        <f t="shared" si="24"/>
        <v>0</v>
      </c>
      <c r="AC154" s="71">
        <f t="shared" si="20"/>
        <v>0</v>
      </c>
      <c r="AD154" s="71">
        <f t="shared" si="25"/>
        <v>0</v>
      </c>
      <c r="AE154" s="71">
        <f t="shared" si="21"/>
        <v>0</v>
      </c>
      <c r="AF154" s="71">
        <f t="shared" si="26"/>
        <v>0</v>
      </c>
      <c r="AG154" s="71">
        <f t="shared" si="22"/>
        <v>0</v>
      </c>
      <c r="AH154" s="71">
        <f t="shared" si="27"/>
        <v>0</v>
      </c>
      <c r="AI154" s="71">
        <f t="shared" si="28"/>
        <v>0</v>
      </c>
      <c r="AJ154" s="71">
        <f t="shared" si="23"/>
        <v>0</v>
      </c>
    </row>
    <row r="155" spans="1:36" ht="24" customHeight="1" thickBot="1" x14ac:dyDescent="0.3">
      <c r="A155" s="68"/>
      <c r="B155" s="69"/>
      <c r="C155" s="74" t="str">
        <f>VLOOKUP($B155,Kod!$A$2:$B$1222,2,0)</f>
        <v>Укажите код ОО!</v>
      </c>
      <c r="D155" s="70"/>
      <c r="E155" s="70"/>
      <c r="F155" s="122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127">
        <f t="shared" si="24"/>
        <v>0</v>
      </c>
      <c r="AC155" s="71">
        <f t="shared" si="20"/>
        <v>0</v>
      </c>
      <c r="AD155" s="71">
        <f t="shared" si="25"/>
        <v>0</v>
      </c>
      <c r="AE155" s="71">
        <f t="shared" si="21"/>
        <v>0</v>
      </c>
      <c r="AF155" s="71">
        <f t="shared" si="26"/>
        <v>0</v>
      </c>
      <c r="AG155" s="71">
        <f t="shared" si="22"/>
        <v>0</v>
      </c>
      <c r="AH155" s="71">
        <f t="shared" si="27"/>
        <v>0</v>
      </c>
      <c r="AI155" s="71">
        <f t="shared" si="28"/>
        <v>0</v>
      </c>
      <c r="AJ155" s="71">
        <f t="shared" si="23"/>
        <v>0</v>
      </c>
    </row>
    <row r="156" spans="1:36" ht="24" customHeight="1" thickBot="1" x14ac:dyDescent="0.3">
      <c r="A156" s="68"/>
      <c r="B156" s="69"/>
      <c r="C156" s="74" t="str">
        <f>VLOOKUP($B156,Kod!$A$2:$B$1222,2,0)</f>
        <v>Укажите код ОО!</v>
      </c>
      <c r="D156" s="70"/>
      <c r="E156" s="70"/>
      <c r="F156" s="122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127">
        <f t="shared" si="24"/>
        <v>0</v>
      </c>
      <c r="AC156" s="71">
        <f t="shared" si="20"/>
        <v>0</v>
      </c>
      <c r="AD156" s="71">
        <f t="shared" si="25"/>
        <v>0</v>
      </c>
      <c r="AE156" s="71">
        <f t="shared" si="21"/>
        <v>0</v>
      </c>
      <c r="AF156" s="71">
        <f t="shared" si="26"/>
        <v>0</v>
      </c>
      <c r="AG156" s="71">
        <f t="shared" si="22"/>
        <v>0</v>
      </c>
      <c r="AH156" s="71">
        <f t="shared" si="27"/>
        <v>0</v>
      </c>
      <c r="AI156" s="71">
        <f t="shared" si="28"/>
        <v>0</v>
      </c>
      <c r="AJ156" s="71">
        <f t="shared" si="23"/>
        <v>0</v>
      </c>
    </row>
    <row r="157" spans="1:36" ht="24" customHeight="1" thickBot="1" x14ac:dyDescent="0.3">
      <c r="A157" s="68"/>
      <c r="B157" s="69"/>
      <c r="C157" s="74" t="str">
        <f>VLOOKUP($B157,Kod!$A$2:$B$1222,2,0)</f>
        <v>Укажите код ОО!</v>
      </c>
      <c r="D157" s="70"/>
      <c r="E157" s="70"/>
      <c r="F157" s="122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127">
        <f t="shared" si="24"/>
        <v>0</v>
      </c>
      <c r="AC157" s="71">
        <f t="shared" si="20"/>
        <v>0</v>
      </c>
      <c r="AD157" s="71">
        <f t="shared" si="25"/>
        <v>0</v>
      </c>
      <c r="AE157" s="71">
        <f t="shared" si="21"/>
        <v>0</v>
      </c>
      <c r="AF157" s="71">
        <f t="shared" si="26"/>
        <v>0</v>
      </c>
      <c r="AG157" s="71">
        <f t="shared" si="22"/>
        <v>0</v>
      </c>
      <c r="AH157" s="71">
        <f t="shared" si="27"/>
        <v>0</v>
      </c>
      <c r="AI157" s="71">
        <f t="shared" si="28"/>
        <v>0</v>
      </c>
      <c r="AJ157" s="71">
        <f t="shared" si="23"/>
        <v>0</v>
      </c>
    </row>
    <row r="158" spans="1:36" ht="24" customHeight="1" thickBot="1" x14ac:dyDescent="0.3">
      <c r="A158" s="68"/>
      <c r="B158" s="69"/>
      <c r="C158" s="74" t="str">
        <f>VLOOKUP($B158,Kod!$A$2:$B$1222,2,0)</f>
        <v>Укажите код ОО!</v>
      </c>
      <c r="D158" s="70"/>
      <c r="E158" s="70"/>
      <c r="F158" s="122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127">
        <f t="shared" si="24"/>
        <v>0</v>
      </c>
      <c r="AC158" s="71">
        <f t="shared" si="20"/>
        <v>0</v>
      </c>
      <c r="AD158" s="71">
        <f t="shared" si="25"/>
        <v>0</v>
      </c>
      <c r="AE158" s="71">
        <f t="shared" si="21"/>
        <v>0</v>
      </c>
      <c r="AF158" s="71">
        <f t="shared" si="26"/>
        <v>0</v>
      </c>
      <c r="AG158" s="71">
        <f t="shared" si="22"/>
        <v>0</v>
      </c>
      <c r="AH158" s="71">
        <f t="shared" si="27"/>
        <v>0</v>
      </c>
      <c r="AI158" s="71">
        <f t="shared" si="28"/>
        <v>0</v>
      </c>
      <c r="AJ158" s="71">
        <f t="shared" si="23"/>
        <v>0</v>
      </c>
    </row>
    <row r="159" spans="1:36" ht="24" customHeight="1" thickBot="1" x14ac:dyDescent="0.3">
      <c r="A159" s="68"/>
      <c r="B159" s="69"/>
      <c r="C159" s="74" t="str">
        <f>VLOOKUP($B159,Kod!$A$2:$B$1222,2,0)</f>
        <v>Укажите код ОО!</v>
      </c>
      <c r="D159" s="70"/>
      <c r="E159" s="70"/>
      <c r="F159" s="122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127">
        <f t="shared" si="24"/>
        <v>0</v>
      </c>
      <c r="AC159" s="71">
        <f t="shared" si="20"/>
        <v>0</v>
      </c>
      <c r="AD159" s="71">
        <f t="shared" si="25"/>
        <v>0</v>
      </c>
      <c r="AE159" s="71">
        <f t="shared" si="21"/>
        <v>0</v>
      </c>
      <c r="AF159" s="71">
        <f t="shared" si="26"/>
        <v>0</v>
      </c>
      <c r="AG159" s="71">
        <f t="shared" si="22"/>
        <v>0</v>
      </c>
      <c r="AH159" s="71">
        <f t="shared" si="27"/>
        <v>0</v>
      </c>
      <c r="AI159" s="71">
        <f t="shared" si="28"/>
        <v>0</v>
      </c>
      <c r="AJ159" s="71">
        <f t="shared" si="23"/>
        <v>0</v>
      </c>
    </row>
    <row r="160" spans="1:36" ht="24" customHeight="1" thickBot="1" x14ac:dyDescent="0.3">
      <c r="A160" s="68"/>
      <c r="B160" s="73"/>
      <c r="C160" s="74" t="str">
        <f>VLOOKUP($B160,Kod!$A$2:$B$1222,2,0)</f>
        <v>Укажите код ОО!</v>
      </c>
      <c r="D160" s="70"/>
      <c r="E160" s="70"/>
      <c r="F160" s="122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127">
        <f t="shared" si="24"/>
        <v>0</v>
      </c>
      <c r="AC160" s="71">
        <f t="shared" si="20"/>
        <v>0</v>
      </c>
      <c r="AD160" s="71">
        <f t="shared" si="25"/>
        <v>0</v>
      </c>
      <c r="AE160" s="71">
        <f t="shared" si="21"/>
        <v>0</v>
      </c>
      <c r="AF160" s="71">
        <f t="shared" si="26"/>
        <v>0</v>
      </c>
      <c r="AG160" s="71">
        <f t="shared" si="22"/>
        <v>0</v>
      </c>
      <c r="AH160" s="71">
        <f t="shared" si="27"/>
        <v>0</v>
      </c>
      <c r="AI160" s="71">
        <f t="shared" si="28"/>
        <v>0</v>
      </c>
      <c r="AJ160" s="71">
        <f t="shared" si="23"/>
        <v>0</v>
      </c>
    </row>
    <row r="161" spans="1:36" ht="24" customHeight="1" thickBot="1" x14ac:dyDescent="0.3">
      <c r="A161" s="68"/>
      <c r="B161" s="69"/>
      <c r="C161" s="74" t="str">
        <f>VLOOKUP($B161,Kod!$A$2:$B$1222,2,0)</f>
        <v>Укажите код ОО!</v>
      </c>
      <c r="D161" s="70"/>
      <c r="E161" s="70"/>
      <c r="F161" s="122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127">
        <f t="shared" si="24"/>
        <v>0</v>
      </c>
      <c r="AC161" s="71">
        <f t="shared" si="20"/>
        <v>0</v>
      </c>
      <c r="AD161" s="71">
        <f t="shared" si="25"/>
        <v>0</v>
      </c>
      <c r="AE161" s="71">
        <f t="shared" si="21"/>
        <v>0</v>
      </c>
      <c r="AF161" s="71">
        <f t="shared" si="26"/>
        <v>0</v>
      </c>
      <c r="AG161" s="71">
        <f t="shared" si="22"/>
        <v>0</v>
      </c>
      <c r="AH161" s="71">
        <f t="shared" si="27"/>
        <v>0</v>
      </c>
      <c r="AI161" s="71">
        <f t="shared" si="28"/>
        <v>0</v>
      </c>
      <c r="AJ161" s="71">
        <f t="shared" si="23"/>
        <v>0</v>
      </c>
    </row>
    <row r="162" spans="1:36" ht="24" customHeight="1" thickBot="1" x14ac:dyDescent="0.3">
      <c r="A162" s="68"/>
      <c r="B162" s="69"/>
      <c r="C162" s="74" t="str">
        <f>VLOOKUP($B162,Kod!$A$2:$B$1222,2,0)</f>
        <v>Укажите код ОО!</v>
      </c>
      <c r="D162" s="70"/>
      <c r="E162" s="70"/>
      <c r="F162" s="122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127">
        <f t="shared" si="24"/>
        <v>0</v>
      </c>
      <c r="AC162" s="71">
        <f t="shared" si="20"/>
        <v>0</v>
      </c>
      <c r="AD162" s="71">
        <f t="shared" si="25"/>
        <v>0</v>
      </c>
      <c r="AE162" s="71">
        <f t="shared" si="21"/>
        <v>0</v>
      </c>
      <c r="AF162" s="71">
        <f t="shared" si="26"/>
        <v>0</v>
      </c>
      <c r="AG162" s="71">
        <f t="shared" si="22"/>
        <v>0</v>
      </c>
      <c r="AH162" s="71">
        <f t="shared" si="27"/>
        <v>0</v>
      </c>
      <c r="AI162" s="71">
        <f t="shared" si="28"/>
        <v>0</v>
      </c>
      <c r="AJ162" s="71">
        <f t="shared" si="23"/>
        <v>0</v>
      </c>
    </row>
    <row r="163" spans="1:36" ht="24" customHeight="1" thickBot="1" x14ac:dyDescent="0.3">
      <c r="A163" s="68"/>
      <c r="B163" s="69"/>
      <c r="C163" s="74" t="str">
        <f>VLOOKUP($B163,Kod!$A$2:$B$1222,2,0)</f>
        <v>Укажите код ОО!</v>
      </c>
      <c r="D163" s="70"/>
      <c r="E163" s="70"/>
      <c r="F163" s="122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127">
        <f t="shared" si="24"/>
        <v>0</v>
      </c>
      <c r="AC163" s="71">
        <f t="shared" si="20"/>
        <v>0</v>
      </c>
      <c r="AD163" s="71">
        <f t="shared" si="25"/>
        <v>0</v>
      </c>
      <c r="AE163" s="71">
        <f t="shared" si="21"/>
        <v>0</v>
      </c>
      <c r="AF163" s="71">
        <f t="shared" si="26"/>
        <v>0</v>
      </c>
      <c r="AG163" s="71">
        <f t="shared" si="22"/>
        <v>0</v>
      </c>
      <c r="AH163" s="71">
        <f t="shared" si="27"/>
        <v>0</v>
      </c>
      <c r="AI163" s="71">
        <f t="shared" si="28"/>
        <v>0</v>
      </c>
      <c r="AJ163" s="71">
        <f t="shared" si="23"/>
        <v>0</v>
      </c>
    </row>
    <row r="164" spans="1:36" ht="24" customHeight="1" thickBot="1" x14ac:dyDescent="0.3">
      <c r="A164" s="68"/>
      <c r="B164" s="69"/>
      <c r="C164" s="74" t="str">
        <f>VLOOKUP($B164,Kod!$A$2:$B$1222,2,0)</f>
        <v>Укажите код ОО!</v>
      </c>
      <c r="D164" s="70"/>
      <c r="E164" s="70"/>
      <c r="F164" s="122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127">
        <f t="shared" si="24"/>
        <v>0</v>
      </c>
      <c r="AC164" s="71">
        <f t="shared" si="20"/>
        <v>0</v>
      </c>
      <c r="AD164" s="71">
        <f t="shared" si="25"/>
        <v>0</v>
      </c>
      <c r="AE164" s="71">
        <f t="shared" si="21"/>
        <v>0</v>
      </c>
      <c r="AF164" s="71">
        <f t="shared" si="26"/>
        <v>0</v>
      </c>
      <c r="AG164" s="71">
        <f t="shared" si="22"/>
        <v>0</v>
      </c>
      <c r="AH164" s="71">
        <f t="shared" si="27"/>
        <v>0</v>
      </c>
      <c r="AI164" s="71">
        <f t="shared" si="28"/>
        <v>0</v>
      </c>
      <c r="AJ164" s="71">
        <f t="shared" si="23"/>
        <v>0</v>
      </c>
    </row>
    <row r="165" spans="1:36" ht="24" customHeight="1" thickBot="1" x14ac:dyDescent="0.3">
      <c r="A165" s="68"/>
      <c r="B165" s="69"/>
      <c r="C165" s="74" t="str">
        <f>VLOOKUP($B165,Kod!$A$2:$B$1222,2,0)</f>
        <v>Укажите код ОО!</v>
      </c>
      <c r="D165" s="70"/>
      <c r="E165" s="70"/>
      <c r="F165" s="122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127">
        <f t="shared" si="24"/>
        <v>0</v>
      </c>
      <c r="AC165" s="71">
        <f t="shared" si="20"/>
        <v>0</v>
      </c>
      <c r="AD165" s="71">
        <f t="shared" si="25"/>
        <v>0</v>
      </c>
      <c r="AE165" s="71">
        <f t="shared" si="21"/>
        <v>0</v>
      </c>
      <c r="AF165" s="71">
        <f t="shared" si="26"/>
        <v>0</v>
      </c>
      <c r="AG165" s="71">
        <f t="shared" si="22"/>
        <v>0</v>
      </c>
      <c r="AH165" s="71">
        <f t="shared" si="27"/>
        <v>0</v>
      </c>
      <c r="AI165" s="71">
        <f t="shared" si="28"/>
        <v>0</v>
      </c>
      <c r="AJ165" s="71">
        <f t="shared" si="23"/>
        <v>0</v>
      </c>
    </row>
    <row r="166" spans="1:36" ht="24" customHeight="1" thickBot="1" x14ac:dyDescent="0.3">
      <c r="A166" s="68"/>
      <c r="B166" s="69"/>
      <c r="C166" s="74" t="str">
        <f>VLOOKUP($B166,Kod!$A$2:$B$1222,2,0)</f>
        <v>Укажите код ОО!</v>
      </c>
      <c r="D166" s="70"/>
      <c r="E166" s="70"/>
      <c r="F166" s="122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127">
        <f t="shared" si="24"/>
        <v>0</v>
      </c>
      <c r="AC166" s="71">
        <f t="shared" si="20"/>
        <v>0</v>
      </c>
      <c r="AD166" s="71">
        <f t="shared" si="25"/>
        <v>0</v>
      </c>
      <c r="AE166" s="71">
        <f t="shared" si="21"/>
        <v>0</v>
      </c>
      <c r="AF166" s="71">
        <f t="shared" si="26"/>
        <v>0</v>
      </c>
      <c r="AG166" s="71">
        <f t="shared" si="22"/>
        <v>0</v>
      </c>
      <c r="AH166" s="71">
        <f t="shared" si="27"/>
        <v>0</v>
      </c>
      <c r="AI166" s="71">
        <f t="shared" si="28"/>
        <v>0</v>
      </c>
      <c r="AJ166" s="71">
        <f t="shared" si="23"/>
        <v>0</v>
      </c>
    </row>
    <row r="167" spans="1:36" ht="24" customHeight="1" thickBot="1" x14ac:dyDescent="0.3">
      <c r="A167" s="68"/>
      <c r="B167" s="69"/>
      <c r="C167" s="74" t="str">
        <f>VLOOKUP($B167,Kod!$A$2:$B$1222,2,0)</f>
        <v>Укажите код ОО!</v>
      </c>
      <c r="D167" s="70"/>
      <c r="E167" s="70"/>
      <c r="F167" s="122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127">
        <f t="shared" si="24"/>
        <v>0</v>
      </c>
      <c r="AC167" s="71">
        <f t="shared" si="20"/>
        <v>0</v>
      </c>
      <c r="AD167" s="71">
        <f t="shared" si="25"/>
        <v>0</v>
      </c>
      <c r="AE167" s="71">
        <f t="shared" si="21"/>
        <v>0</v>
      </c>
      <c r="AF167" s="71">
        <f t="shared" si="26"/>
        <v>0</v>
      </c>
      <c r="AG167" s="71">
        <f t="shared" si="22"/>
        <v>0</v>
      </c>
      <c r="AH167" s="71">
        <f t="shared" si="27"/>
        <v>0</v>
      </c>
      <c r="AI167" s="71">
        <f t="shared" si="28"/>
        <v>0</v>
      </c>
      <c r="AJ167" s="71">
        <f t="shared" si="23"/>
        <v>0</v>
      </c>
    </row>
    <row r="168" spans="1:36" ht="24" customHeight="1" thickBot="1" x14ac:dyDescent="0.3">
      <c r="A168" s="68"/>
      <c r="B168" s="69"/>
      <c r="C168" s="74" t="str">
        <f>VLOOKUP($B168,Kod!$A$2:$B$1222,2,0)</f>
        <v>Укажите код ОО!</v>
      </c>
      <c r="D168" s="70"/>
      <c r="E168" s="70"/>
      <c r="F168" s="122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127">
        <f t="shared" si="24"/>
        <v>0</v>
      </c>
      <c r="AC168" s="71">
        <f t="shared" si="20"/>
        <v>0</v>
      </c>
      <c r="AD168" s="71">
        <f t="shared" si="25"/>
        <v>0</v>
      </c>
      <c r="AE168" s="71">
        <f t="shared" si="21"/>
        <v>0</v>
      </c>
      <c r="AF168" s="71">
        <f t="shared" si="26"/>
        <v>0</v>
      </c>
      <c r="AG168" s="71">
        <f t="shared" si="22"/>
        <v>0</v>
      </c>
      <c r="AH168" s="71">
        <f t="shared" si="27"/>
        <v>0</v>
      </c>
      <c r="AI168" s="71">
        <f t="shared" si="28"/>
        <v>0</v>
      </c>
      <c r="AJ168" s="71">
        <f t="shared" si="23"/>
        <v>0</v>
      </c>
    </row>
    <row r="169" spans="1:36" ht="24" customHeight="1" thickBot="1" x14ac:dyDescent="0.3">
      <c r="A169" s="68"/>
      <c r="B169" s="69"/>
      <c r="C169" s="74" t="str">
        <f>VLOOKUP($B169,Kod!$A$2:$B$1222,2,0)</f>
        <v>Укажите код ОО!</v>
      </c>
      <c r="D169" s="70"/>
      <c r="E169" s="70"/>
      <c r="F169" s="122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127">
        <f t="shared" si="24"/>
        <v>0</v>
      </c>
      <c r="AC169" s="71">
        <f t="shared" si="20"/>
        <v>0</v>
      </c>
      <c r="AD169" s="71">
        <f t="shared" si="25"/>
        <v>0</v>
      </c>
      <c r="AE169" s="71">
        <f t="shared" si="21"/>
        <v>0</v>
      </c>
      <c r="AF169" s="71">
        <f t="shared" si="26"/>
        <v>0</v>
      </c>
      <c r="AG169" s="71">
        <f t="shared" si="22"/>
        <v>0</v>
      </c>
      <c r="AH169" s="71">
        <f t="shared" si="27"/>
        <v>0</v>
      </c>
      <c r="AI169" s="71">
        <f t="shared" si="28"/>
        <v>0</v>
      </c>
      <c r="AJ169" s="71">
        <f t="shared" si="23"/>
        <v>0</v>
      </c>
    </row>
    <row r="170" spans="1:36" ht="24" customHeight="1" thickBot="1" x14ac:dyDescent="0.3">
      <c r="A170" s="68"/>
      <c r="B170" s="69"/>
      <c r="C170" s="74" t="str">
        <f>VLOOKUP($B170,Kod!$A$2:$B$1222,2,0)</f>
        <v>Укажите код ОО!</v>
      </c>
      <c r="D170" s="70"/>
      <c r="E170" s="70"/>
      <c r="F170" s="122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127">
        <f t="shared" si="24"/>
        <v>0</v>
      </c>
      <c r="AC170" s="71">
        <f t="shared" si="20"/>
        <v>0</v>
      </c>
      <c r="AD170" s="71">
        <f t="shared" si="25"/>
        <v>0</v>
      </c>
      <c r="AE170" s="71">
        <f t="shared" si="21"/>
        <v>0</v>
      </c>
      <c r="AF170" s="71">
        <f t="shared" si="26"/>
        <v>0</v>
      </c>
      <c r="AG170" s="71">
        <f t="shared" si="22"/>
        <v>0</v>
      </c>
      <c r="AH170" s="71">
        <f t="shared" si="27"/>
        <v>0</v>
      </c>
      <c r="AI170" s="71">
        <f t="shared" si="28"/>
        <v>0</v>
      </c>
      <c r="AJ170" s="71">
        <f t="shared" si="23"/>
        <v>0</v>
      </c>
    </row>
    <row r="171" spans="1:36" ht="24" customHeight="1" thickBot="1" x14ac:dyDescent="0.3">
      <c r="A171" s="68"/>
      <c r="B171" s="69"/>
      <c r="C171" s="74" t="str">
        <f>VLOOKUP($B171,Kod!$A$2:$B$1222,2,0)</f>
        <v>Укажите код ОО!</v>
      </c>
      <c r="D171" s="70"/>
      <c r="E171" s="70"/>
      <c r="F171" s="122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127">
        <f t="shared" si="24"/>
        <v>0</v>
      </c>
      <c r="AC171" s="71">
        <f t="shared" si="20"/>
        <v>0</v>
      </c>
      <c r="AD171" s="71">
        <f t="shared" si="25"/>
        <v>0</v>
      </c>
      <c r="AE171" s="71">
        <f t="shared" si="21"/>
        <v>0</v>
      </c>
      <c r="AF171" s="71">
        <f t="shared" si="26"/>
        <v>0</v>
      </c>
      <c r="AG171" s="71">
        <f t="shared" si="22"/>
        <v>0</v>
      </c>
      <c r="AH171" s="71">
        <f t="shared" si="27"/>
        <v>0</v>
      </c>
      <c r="AI171" s="71">
        <f t="shared" si="28"/>
        <v>0</v>
      </c>
      <c r="AJ171" s="71">
        <f t="shared" si="23"/>
        <v>0</v>
      </c>
    </row>
    <row r="172" spans="1:36" ht="24" customHeight="1" thickBot="1" x14ac:dyDescent="0.3">
      <c r="A172" s="68"/>
      <c r="B172" s="69"/>
      <c r="C172" s="74" t="str">
        <f>VLOOKUP($B172,Kod!$A$2:$B$1222,2,0)</f>
        <v>Укажите код ОО!</v>
      </c>
      <c r="D172" s="70"/>
      <c r="E172" s="70"/>
      <c r="F172" s="122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127">
        <f t="shared" si="24"/>
        <v>0</v>
      </c>
      <c r="AC172" s="71">
        <f t="shared" si="20"/>
        <v>0</v>
      </c>
      <c r="AD172" s="71">
        <f t="shared" si="25"/>
        <v>0</v>
      </c>
      <c r="AE172" s="71">
        <f t="shared" si="21"/>
        <v>0</v>
      </c>
      <c r="AF172" s="71">
        <f t="shared" si="26"/>
        <v>0</v>
      </c>
      <c r="AG172" s="71">
        <f t="shared" si="22"/>
        <v>0</v>
      </c>
      <c r="AH172" s="71">
        <f t="shared" si="27"/>
        <v>0</v>
      </c>
      <c r="AI172" s="71">
        <f t="shared" si="28"/>
        <v>0</v>
      </c>
      <c r="AJ172" s="71">
        <f t="shared" si="23"/>
        <v>0</v>
      </c>
    </row>
    <row r="173" spans="1:36" ht="24" customHeight="1" thickBot="1" x14ac:dyDescent="0.3">
      <c r="A173" s="68"/>
      <c r="B173" s="69"/>
      <c r="C173" s="74" t="str">
        <f>VLOOKUP($B173,Kod!$A$2:$B$1222,2,0)</f>
        <v>Укажите код ОО!</v>
      </c>
      <c r="D173" s="70"/>
      <c r="E173" s="70"/>
      <c r="F173" s="122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127">
        <f t="shared" si="24"/>
        <v>0</v>
      </c>
      <c r="AC173" s="71">
        <f t="shared" si="20"/>
        <v>0</v>
      </c>
      <c r="AD173" s="71">
        <f t="shared" si="25"/>
        <v>0</v>
      </c>
      <c r="AE173" s="71">
        <f t="shared" si="21"/>
        <v>0</v>
      </c>
      <c r="AF173" s="71">
        <f t="shared" si="26"/>
        <v>0</v>
      </c>
      <c r="AG173" s="71">
        <f t="shared" si="22"/>
        <v>0</v>
      </c>
      <c r="AH173" s="71">
        <f t="shared" si="27"/>
        <v>0</v>
      </c>
      <c r="AI173" s="71">
        <f t="shared" si="28"/>
        <v>0</v>
      </c>
      <c r="AJ173" s="71">
        <f t="shared" si="23"/>
        <v>0</v>
      </c>
    </row>
    <row r="174" spans="1:36" ht="24" customHeight="1" thickBot="1" x14ac:dyDescent="0.3">
      <c r="A174" s="68"/>
      <c r="B174" s="69"/>
      <c r="C174" s="74" t="str">
        <f>VLOOKUP($B174,Kod!$A$2:$B$1222,2,0)</f>
        <v>Укажите код ОО!</v>
      </c>
      <c r="D174" s="70"/>
      <c r="E174" s="70"/>
      <c r="F174" s="122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127">
        <f t="shared" si="24"/>
        <v>0</v>
      </c>
      <c r="AC174" s="71">
        <f t="shared" si="20"/>
        <v>0</v>
      </c>
      <c r="AD174" s="71">
        <f t="shared" si="25"/>
        <v>0</v>
      </c>
      <c r="AE174" s="71">
        <f t="shared" si="21"/>
        <v>0</v>
      </c>
      <c r="AF174" s="71">
        <f t="shared" si="26"/>
        <v>0</v>
      </c>
      <c r="AG174" s="71">
        <f t="shared" si="22"/>
        <v>0</v>
      </c>
      <c r="AH174" s="71">
        <f t="shared" si="27"/>
        <v>0</v>
      </c>
      <c r="AI174" s="71">
        <f t="shared" si="28"/>
        <v>0</v>
      </c>
      <c r="AJ174" s="71">
        <f t="shared" si="23"/>
        <v>0</v>
      </c>
    </row>
    <row r="175" spans="1:36" ht="24" customHeight="1" thickBot="1" x14ac:dyDescent="0.3">
      <c r="A175" s="68"/>
      <c r="B175" s="69"/>
      <c r="C175" s="74" t="str">
        <f>VLOOKUP($B175,Kod!$A$2:$B$1222,2,0)</f>
        <v>Укажите код ОО!</v>
      </c>
      <c r="D175" s="70"/>
      <c r="E175" s="70"/>
      <c r="F175" s="122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127">
        <f t="shared" si="24"/>
        <v>0</v>
      </c>
      <c r="AC175" s="71">
        <f t="shared" si="20"/>
        <v>0</v>
      </c>
      <c r="AD175" s="71">
        <f t="shared" si="25"/>
        <v>0</v>
      </c>
      <c r="AE175" s="71">
        <f t="shared" si="21"/>
        <v>0</v>
      </c>
      <c r="AF175" s="71">
        <f t="shared" si="26"/>
        <v>0</v>
      </c>
      <c r="AG175" s="71">
        <f t="shared" si="22"/>
        <v>0</v>
      </c>
      <c r="AH175" s="71">
        <f t="shared" si="27"/>
        <v>0</v>
      </c>
      <c r="AI175" s="71">
        <f t="shared" si="28"/>
        <v>0</v>
      </c>
      <c r="AJ175" s="71">
        <f t="shared" si="23"/>
        <v>0</v>
      </c>
    </row>
    <row r="176" spans="1:36" ht="24" customHeight="1" thickBot="1" x14ac:dyDescent="0.3">
      <c r="A176" s="68"/>
      <c r="B176" s="69"/>
      <c r="C176" s="74" t="str">
        <f>VLOOKUP($B176,Kod!$A$2:$B$1222,2,0)</f>
        <v>Укажите код ОО!</v>
      </c>
      <c r="D176" s="70"/>
      <c r="E176" s="70"/>
      <c r="F176" s="122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127">
        <f t="shared" si="24"/>
        <v>0</v>
      </c>
      <c r="AC176" s="71">
        <f t="shared" si="20"/>
        <v>0</v>
      </c>
      <c r="AD176" s="71">
        <f t="shared" si="25"/>
        <v>0</v>
      </c>
      <c r="AE176" s="71">
        <f t="shared" si="21"/>
        <v>0</v>
      </c>
      <c r="AF176" s="71">
        <f t="shared" si="26"/>
        <v>0</v>
      </c>
      <c r="AG176" s="71">
        <f t="shared" si="22"/>
        <v>0</v>
      </c>
      <c r="AH176" s="71">
        <f t="shared" si="27"/>
        <v>0</v>
      </c>
      <c r="AI176" s="71">
        <f t="shared" si="28"/>
        <v>0</v>
      </c>
      <c r="AJ176" s="71">
        <f t="shared" si="23"/>
        <v>0</v>
      </c>
    </row>
    <row r="177" spans="1:36" ht="24" customHeight="1" thickBot="1" x14ac:dyDescent="0.3">
      <c r="A177" s="68"/>
      <c r="B177" s="69"/>
      <c r="C177" s="74" t="str">
        <f>VLOOKUP($B177,Kod!$A$2:$B$1222,2,0)</f>
        <v>Укажите код ОО!</v>
      </c>
      <c r="D177" s="70"/>
      <c r="E177" s="70"/>
      <c r="F177" s="122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127">
        <f t="shared" si="24"/>
        <v>0</v>
      </c>
      <c r="AC177" s="71">
        <f t="shared" si="20"/>
        <v>0</v>
      </c>
      <c r="AD177" s="71">
        <f t="shared" si="25"/>
        <v>0</v>
      </c>
      <c r="AE177" s="71">
        <f t="shared" si="21"/>
        <v>0</v>
      </c>
      <c r="AF177" s="71">
        <f t="shared" si="26"/>
        <v>0</v>
      </c>
      <c r="AG177" s="71">
        <f t="shared" si="22"/>
        <v>0</v>
      </c>
      <c r="AH177" s="71">
        <f t="shared" si="27"/>
        <v>0</v>
      </c>
      <c r="AI177" s="71">
        <f t="shared" si="28"/>
        <v>0</v>
      </c>
      <c r="AJ177" s="71">
        <f t="shared" si="23"/>
        <v>0</v>
      </c>
    </row>
    <row r="178" spans="1:36" ht="24" customHeight="1" thickBot="1" x14ac:dyDescent="0.3">
      <c r="A178" s="68"/>
      <c r="B178" s="69"/>
      <c r="C178" s="74" t="str">
        <f>VLOOKUP($B178,Kod!$A$2:$B$1222,2,0)</f>
        <v>Укажите код ОО!</v>
      </c>
      <c r="D178" s="70"/>
      <c r="E178" s="70"/>
      <c r="F178" s="122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127">
        <f t="shared" si="24"/>
        <v>0</v>
      </c>
      <c r="AC178" s="71">
        <f t="shared" si="20"/>
        <v>0</v>
      </c>
      <c r="AD178" s="71">
        <f t="shared" si="25"/>
        <v>0</v>
      </c>
      <c r="AE178" s="71">
        <f t="shared" si="21"/>
        <v>0</v>
      </c>
      <c r="AF178" s="71">
        <f t="shared" si="26"/>
        <v>0</v>
      </c>
      <c r="AG178" s="71">
        <f t="shared" si="22"/>
        <v>0</v>
      </c>
      <c r="AH178" s="71">
        <f t="shared" si="27"/>
        <v>0</v>
      </c>
      <c r="AI178" s="71">
        <f t="shared" si="28"/>
        <v>0</v>
      </c>
      <c r="AJ178" s="71">
        <f t="shared" si="23"/>
        <v>0</v>
      </c>
    </row>
    <row r="179" spans="1:36" ht="24" customHeight="1" thickBot="1" x14ac:dyDescent="0.3">
      <c r="A179" s="68"/>
      <c r="B179" s="69"/>
      <c r="C179" s="74" t="str">
        <f>VLOOKUP($B179,Kod!$A$2:$B$1222,2,0)</f>
        <v>Укажите код ОО!</v>
      </c>
      <c r="D179" s="70"/>
      <c r="E179" s="70"/>
      <c r="F179" s="122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127">
        <f t="shared" si="24"/>
        <v>0</v>
      </c>
      <c r="AC179" s="71">
        <f t="shared" si="20"/>
        <v>0</v>
      </c>
      <c r="AD179" s="71">
        <f t="shared" si="25"/>
        <v>0</v>
      </c>
      <c r="AE179" s="71">
        <f t="shared" si="21"/>
        <v>0</v>
      </c>
      <c r="AF179" s="71">
        <f t="shared" si="26"/>
        <v>0</v>
      </c>
      <c r="AG179" s="71">
        <f t="shared" si="22"/>
        <v>0</v>
      </c>
      <c r="AH179" s="71">
        <f t="shared" si="27"/>
        <v>0</v>
      </c>
      <c r="AI179" s="71">
        <f t="shared" si="28"/>
        <v>0</v>
      </c>
      <c r="AJ179" s="71">
        <f t="shared" si="23"/>
        <v>0</v>
      </c>
    </row>
    <row r="180" spans="1:36" ht="24" customHeight="1" thickBot="1" x14ac:dyDescent="0.3">
      <c r="A180" s="68"/>
      <c r="B180" s="69"/>
      <c r="C180" s="74" t="str">
        <f>VLOOKUP($B180,Kod!$A$2:$B$1222,2,0)</f>
        <v>Укажите код ОО!</v>
      </c>
      <c r="D180" s="70"/>
      <c r="E180" s="70"/>
      <c r="F180" s="122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127">
        <f t="shared" si="24"/>
        <v>0</v>
      </c>
      <c r="AC180" s="71">
        <f t="shared" si="20"/>
        <v>0</v>
      </c>
      <c r="AD180" s="71">
        <f t="shared" si="25"/>
        <v>0</v>
      </c>
      <c r="AE180" s="71">
        <f t="shared" si="21"/>
        <v>0</v>
      </c>
      <c r="AF180" s="71">
        <f t="shared" si="26"/>
        <v>0</v>
      </c>
      <c r="AG180" s="71">
        <f t="shared" si="22"/>
        <v>0</v>
      </c>
      <c r="AH180" s="71">
        <f t="shared" si="27"/>
        <v>0</v>
      </c>
      <c r="AI180" s="71">
        <f t="shared" si="28"/>
        <v>0</v>
      </c>
      <c r="AJ180" s="71">
        <f t="shared" si="23"/>
        <v>0</v>
      </c>
    </row>
    <row r="181" spans="1:36" ht="24" customHeight="1" thickBot="1" x14ac:dyDescent="0.3">
      <c r="A181" s="68"/>
      <c r="B181" s="69"/>
      <c r="C181" s="74" t="str">
        <f>VLOOKUP($B181,Kod!$A$2:$B$1222,2,0)</f>
        <v>Укажите код ОО!</v>
      </c>
      <c r="D181" s="70"/>
      <c r="E181" s="70"/>
      <c r="F181" s="122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127">
        <f t="shared" si="24"/>
        <v>0</v>
      </c>
      <c r="AC181" s="71">
        <f t="shared" si="20"/>
        <v>0</v>
      </c>
      <c r="AD181" s="71">
        <f t="shared" si="25"/>
        <v>0</v>
      </c>
      <c r="AE181" s="71">
        <f t="shared" si="21"/>
        <v>0</v>
      </c>
      <c r="AF181" s="71">
        <f t="shared" si="26"/>
        <v>0</v>
      </c>
      <c r="AG181" s="71">
        <f t="shared" si="22"/>
        <v>0</v>
      </c>
      <c r="AH181" s="71">
        <f t="shared" si="27"/>
        <v>0</v>
      </c>
      <c r="AI181" s="71">
        <f t="shared" si="28"/>
        <v>0</v>
      </c>
      <c r="AJ181" s="71">
        <f t="shared" si="23"/>
        <v>0</v>
      </c>
    </row>
    <row r="182" spans="1:36" ht="24" customHeight="1" thickBot="1" x14ac:dyDescent="0.3">
      <c r="A182" s="68"/>
      <c r="B182" s="69"/>
      <c r="C182" s="74" t="str">
        <f>VLOOKUP($B182,Kod!$A$2:$B$1222,2,0)</f>
        <v>Укажите код ОО!</v>
      </c>
      <c r="D182" s="70"/>
      <c r="E182" s="70"/>
      <c r="F182" s="122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127">
        <f t="shared" si="24"/>
        <v>0</v>
      </c>
      <c r="AC182" s="71">
        <f t="shared" si="20"/>
        <v>0</v>
      </c>
      <c r="AD182" s="71">
        <f t="shared" si="25"/>
        <v>0</v>
      </c>
      <c r="AE182" s="71">
        <f t="shared" si="21"/>
        <v>0</v>
      </c>
      <c r="AF182" s="71">
        <f t="shared" si="26"/>
        <v>0</v>
      </c>
      <c r="AG182" s="71">
        <f t="shared" si="22"/>
        <v>0</v>
      </c>
      <c r="AH182" s="71">
        <f t="shared" si="27"/>
        <v>0</v>
      </c>
      <c r="AI182" s="71">
        <f t="shared" si="28"/>
        <v>0</v>
      </c>
      <c r="AJ182" s="71">
        <f t="shared" si="23"/>
        <v>0</v>
      </c>
    </row>
    <row r="183" spans="1:36" ht="24" customHeight="1" thickBot="1" x14ac:dyDescent="0.3">
      <c r="A183" s="68"/>
      <c r="B183" s="69"/>
      <c r="C183" s="74" t="str">
        <f>VLOOKUP($B183,Kod!$A$2:$B$1222,2,0)</f>
        <v>Укажите код ОО!</v>
      </c>
      <c r="D183" s="70"/>
      <c r="E183" s="70"/>
      <c r="F183" s="122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127">
        <f t="shared" si="24"/>
        <v>0</v>
      </c>
      <c r="AC183" s="71">
        <f t="shared" si="20"/>
        <v>0</v>
      </c>
      <c r="AD183" s="71">
        <f t="shared" si="25"/>
        <v>0</v>
      </c>
      <c r="AE183" s="71">
        <f t="shared" si="21"/>
        <v>0</v>
      </c>
      <c r="AF183" s="71">
        <f t="shared" si="26"/>
        <v>0</v>
      </c>
      <c r="AG183" s="71">
        <f t="shared" si="22"/>
        <v>0</v>
      </c>
      <c r="AH183" s="71">
        <f t="shared" si="27"/>
        <v>0</v>
      </c>
      <c r="AI183" s="71">
        <f t="shared" si="28"/>
        <v>0</v>
      </c>
      <c r="AJ183" s="71">
        <f t="shared" si="23"/>
        <v>0</v>
      </c>
    </row>
    <row r="184" spans="1:36" ht="24" customHeight="1" thickBot="1" x14ac:dyDescent="0.3">
      <c r="A184" s="68"/>
      <c r="B184" s="69"/>
      <c r="C184" s="74" t="str">
        <f>VLOOKUP($B184,Kod!$A$2:$B$1222,2,0)</f>
        <v>Укажите код ОО!</v>
      </c>
      <c r="D184" s="70"/>
      <c r="E184" s="70"/>
      <c r="F184" s="122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127">
        <f t="shared" si="24"/>
        <v>0</v>
      </c>
      <c r="AC184" s="71">
        <f t="shared" si="20"/>
        <v>0</v>
      </c>
      <c r="AD184" s="71">
        <f t="shared" si="25"/>
        <v>0</v>
      </c>
      <c r="AE184" s="71">
        <f t="shared" si="21"/>
        <v>0</v>
      </c>
      <c r="AF184" s="71">
        <f t="shared" si="26"/>
        <v>0</v>
      </c>
      <c r="AG184" s="71">
        <f t="shared" si="22"/>
        <v>0</v>
      </c>
      <c r="AH184" s="71">
        <f t="shared" si="27"/>
        <v>0</v>
      </c>
      <c r="AI184" s="71">
        <f t="shared" si="28"/>
        <v>0</v>
      </c>
      <c r="AJ184" s="71">
        <f t="shared" si="23"/>
        <v>0</v>
      </c>
    </row>
    <row r="185" spans="1:36" ht="24" customHeight="1" thickBot="1" x14ac:dyDescent="0.3">
      <c r="A185" s="68"/>
      <c r="B185" s="69"/>
      <c r="C185" s="74" t="str">
        <f>VLOOKUP($B185,Kod!$A$2:$B$1222,2,0)</f>
        <v>Укажите код ОО!</v>
      </c>
      <c r="D185" s="70"/>
      <c r="E185" s="70"/>
      <c r="F185" s="122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127">
        <f t="shared" si="24"/>
        <v>0</v>
      </c>
      <c r="AC185" s="71">
        <f t="shared" si="20"/>
        <v>0</v>
      </c>
      <c r="AD185" s="71">
        <f t="shared" si="25"/>
        <v>0</v>
      </c>
      <c r="AE185" s="71">
        <f t="shared" si="21"/>
        <v>0</v>
      </c>
      <c r="AF185" s="71">
        <f t="shared" si="26"/>
        <v>0</v>
      </c>
      <c r="AG185" s="71">
        <f t="shared" si="22"/>
        <v>0</v>
      </c>
      <c r="AH185" s="71">
        <f t="shared" si="27"/>
        <v>0</v>
      </c>
      <c r="AI185" s="71">
        <f t="shared" si="28"/>
        <v>0</v>
      </c>
      <c r="AJ185" s="71">
        <f t="shared" si="23"/>
        <v>0</v>
      </c>
    </row>
    <row r="186" spans="1:36" ht="24" customHeight="1" thickBot="1" x14ac:dyDescent="0.3">
      <c r="A186" s="68"/>
      <c r="B186" s="69"/>
      <c r="C186" s="74" t="str">
        <f>VLOOKUP($B186,Kod!$A$2:$B$1222,2,0)</f>
        <v>Укажите код ОО!</v>
      </c>
      <c r="D186" s="70"/>
      <c r="E186" s="70"/>
      <c r="F186" s="122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127">
        <f t="shared" si="24"/>
        <v>0</v>
      </c>
      <c r="AC186" s="71">
        <f t="shared" si="20"/>
        <v>0</v>
      </c>
      <c r="AD186" s="71">
        <f t="shared" si="25"/>
        <v>0</v>
      </c>
      <c r="AE186" s="71">
        <f t="shared" si="21"/>
        <v>0</v>
      </c>
      <c r="AF186" s="71">
        <f t="shared" si="26"/>
        <v>0</v>
      </c>
      <c r="AG186" s="71">
        <f t="shared" si="22"/>
        <v>0</v>
      </c>
      <c r="AH186" s="71">
        <f t="shared" si="27"/>
        <v>0</v>
      </c>
      <c r="AI186" s="71">
        <f t="shared" si="28"/>
        <v>0</v>
      </c>
      <c r="AJ186" s="71">
        <f t="shared" si="23"/>
        <v>0</v>
      </c>
    </row>
    <row r="187" spans="1:36" ht="24" customHeight="1" thickBot="1" x14ac:dyDescent="0.3">
      <c r="A187" s="68"/>
      <c r="B187" s="69"/>
      <c r="C187" s="74" t="str">
        <f>VLOOKUP($B187,Kod!$A$2:$B$1222,2,0)</f>
        <v>Укажите код ОО!</v>
      </c>
      <c r="D187" s="70"/>
      <c r="E187" s="70"/>
      <c r="F187" s="122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127">
        <f t="shared" si="24"/>
        <v>0</v>
      </c>
      <c r="AC187" s="71">
        <f t="shared" si="20"/>
        <v>0</v>
      </c>
      <c r="AD187" s="71">
        <f t="shared" si="25"/>
        <v>0</v>
      </c>
      <c r="AE187" s="71">
        <f t="shared" si="21"/>
        <v>0</v>
      </c>
      <c r="AF187" s="71">
        <f t="shared" si="26"/>
        <v>0</v>
      </c>
      <c r="AG187" s="71">
        <f t="shared" si="22"/>
        <v>0</v>
      </c>
      <c r="AH187" s="71">
        <f t="shared" si="27"/>
        <v>0</v>
      </c>
      <c r="AI187" s="71">
        <f t="shared" si="28"/>
        <v>0</v>
      </c>
      <c r="AJ187" s="71">
        <f t="shared" si="23"/>
        <v>0</v>
      </c>
    </row>
    <row r="188" spans="1:36" ht="24" customHeight="1" thickBot="1" x14ac:dyDescent="0.3">
      <c r="A188" s="68"/>
      <c r="B188" s="69"/>
      <c r="C188" s="74" t="str">
        <f>VLOOKUP($B188,Kod!$A$2:$B$1222,2,0)</f>
        <v>Укажите код ОО!</v>
      </c>
      <c r="D188" s="70"/>
      <c r="E188" s="70"/>
      <c r="F188" s="122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127">
        <f t="shared" si="24"/>
        <v>0</v>
      </c>
      <c r="AC188" s="71">
        <f t="shared" si="20"/>
        <v>0</v>
      </c>
      <c r="AD188" s="71">
        <f t="shared" si="25"/>
        <v>0</v>
      </c>
      <c r="AE188" s="71">
        <f t="shared" si="21"/>
        <v>0</v>
      </c>
      <c r="AF188" s="71">
        <f t="shared" si="26"/>
        <v>0</v>
      </c>
      <c r="AG188" s="71">
        <f t="shared" si="22"/>
        <v>0</v>
      </c>
      <c r="AH188" s="71">
        <f t="shared" si="27"/>
        <v>0</v>
      </c>
      <c r="AI188" s="71">
        <f t="shared" si="28"/>
        <v>0</v>
      </c>
      <c r="AJ188" s="71">
        <f t="shared" si="23"/>
        <v>0</v>
      </c>
    </row>
    <row r="189" spans="1:36" ht="24" customHeight="1" thickBot="1" x14ac:dyDescent="0.3">
      <c r="A189" s="68"/>
      <c r="B189" s="69"/>
      <c r="C189" s="74" t="str">
        <f>VLOOKUP($B189,Kod!$A$2:$B$1222,2,0)</f>
        <v>Укажите код ОО!</v>
      </c>
      <c r="D189" s="70"/>
      <c r="E189" s="70"/>
      <c r="F189" s="122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127">
        <f t="shared" si="24"/>
        <v>0</v>
      </c>
      <c r="AC189" s="71">
        <f t="shared" si="20"/>
        <v>0</v>
      </c>
      <c r="AD189" s="71">
        <f t="shared" si="25"/>
        <v>0</v>
      </c>
      <c r="AE189" s="71">
        <f t="shared" si="21"/>
        <v>0</v>
      </c>
      <c r="AF189" s="71">
        <f t="shared" si="26"/>
        <v>0</v>
      </c>
      <c r="AG189" s="71">
        <f t="shared" si="22"/>
        <v>0</v>
      </c>
      <c r="AH189" s="71">
        <f t="shared" si="27"/>
        <v>0</v>
      </c>
      <c r="AI189" s="71">
        <f t="shared" si="28"/>
        <v>0</v>
      </c>
      <c r="AJ189" s="71">
        <f t="shared" si="23"/>
        <v>0</v>
      </c>
    </row>
    <row r="190" spans="1:36" ht="24" customHeight="1" thickBot="1" x14ac:dyDescent="0.3">
      <c r="A190" s="68"/>
      <c r="B190" s="69"/>
      <c r="C190" s="74" t="str">
        <f>VLOOKUP($B190,Kod!$A$2:$B$1222,2,0)</f>
        <v>Укажите код ОО!</v>
      </c>
      <c r="D190" s="70"/>
      <c r="E190" s="70"/>
      <c r="F190" s="122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127">
        <f t="shared" si="24"/>
        <v>0</v>
      </c>
      <c r="AC190" s="71">
        <f t="shared" si="20"/>
        <v>0</v>
      </c>
      <c r="AD190" s="71">
        <f t="shared" si="25"/>
        <v>0</v>
      </c>
      <c r="AE190" s="71">
        <f t="shared" si="21"/>
        <v>0</v>
      </c>
      <c r="AF190" s="71">
        <f t="shared" si="26"/>
        <v>0</v>
      </c>
      <c r="AG190" s="71">
        <f t="shared" si="22"/>
        <v>0</v>
      </c>
      <c r="AH190" s="71">
        <f t="shared" si="27"/>
        <v>0</v>
      </c>
      <c r="AI190" s="71">
        <f t="shared" si="28"/>
        <v>0</v>
      </c>
      <c r="AJ190" s="71">
        <f t="shared" si="23"/>
        <v>0</v>
      </c>
    </row>
    <row r="191" spans="1:36" ht="24" customHeight="1" thickBot="1" x14ac:dyDescent="0.3">
      <c r="A191" s="68"/>
      <c r="B191" s="69"/>
      <c r="C191" s="74" t="str">
        <f>VLOOKUP($B191,Kod!$A$2:$B$1222,2,0)</f>
        <v>Укажите код ОО!</v>
      </c>
      <c r="D191" s="70"/>
      <c r="E191" s="70"/>
      <c r="F191" s="122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127">
        <f t="shared" si="24"/>
        <v>0</v>
      </c>
      <c r="AC191" s="71">
        <f t="shared" si="20"/>
        <v>0</v>
      </c>
      <c r="AD191" s="71">
        <f t="shared" si="25"/>
        <v>0</v>
      </c>
      <c r="AE191" s="71">
        <f t="shared" si="21"/>
        <v>0</v>
      </c>
      <c r="AF191" s="71">
        <f t="shared" si="26"/>
        <v>0</v>
      </c>
      <c r="AG191" s="71">
        <f t="shared" si="22"/>
        <v>0</v>
      </c>
      <c r="AH191" s="71">
        <f t="shared" si="27"/>
        <v>0</v>
      </c>
      <c r="AI191" s="71">
        <f t="shared" si="28"/>
        <v>0</v>
      </c>
      <c r="AJ191" s="71">
        <f t="shared" si="23"/>
        <v>0</v>
      </c>
    </row>
    <row r="192" spans="1:36" ht="24" customHeight="1" thickBot="1" x14ac:dyDescent="0.3">
      <c r="A192" s="68"/>
      <c r="B192" s="69"/>
      <c r="C192" s="74" t="str">
        <f>VLOOKUP($B192,Kod!$A$2:$B$1222,2,0)</f>
        <v>Укажите код ОО!</v>
      </c>
      <c r="D192" s="70"/>
      <c r="E192" s="70"/>
      <c r="F192" s="122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127">
        <f t="shared" si="24"/>
        <v>0</v>
      </c>
      <c r="AC192" s="71">
        <f t="shared" si="20"/>
        <v>0</v>
      </c>
      <c r="AD192" s="71">
        <f t="shared" si="25"/>
        <v>0</v>
      </c>
      <c r="AE192" s="71">
        <f t="shared" si="21"/>
        <v>0</v>
      </c>
      <c r="AF192" s="71">
        <f t="shared" si="26"/>
        <v>0</v>
      </c>
      <c r="AG192" s="71">
        <f t="shared" si="22"/>
        <v>0</v>
      </c>
      <c r="AH192" s="71">
        <f t="shared" si="27"/>
        <v>0</v>
      </c>
      <c r="AI192" s="71">
        <f t="shared" si="28"/>
        <v>0</v>
      </c>
      <c r="AJ192" s="71">
        <f t="shared" si="23"/>
        <v>0</v>
      </c>
    </row>
    <row r="193" spans="1:36" ht="24" customHeight="1" thickBot="1" x14ac:dyDescent="0.3">
      <c r="A193" s="68"/>
      <c r="B193" s="69"/>
      <c r="C193" s="74" t="str">
        <f>VLOOKUP($B193,Kod!$A$2:$B$1222,2,0)</f>
        <v>Укажите код ОО!</v>
      </c>
      <c r="D193" s="70"/>
      <c r="E193" s="70"/>
      <c r="F193" s="122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127">
        <f t="shared" si="24"/>
        <v>0</v>
      </c>
      <c r="AC193" s="71">
        <f t="shared" si="20"/>
        <v>0</v>
      </c>
      <c r="AD193" s="71">
        <f t="shared" si="25"/>
        <v>0</v>
      </c>
      <c r="AE193" s="71">
        <f t="shared" si="21"/>
        <v>0</v>
      </c>
      <c r="AF193" s="71">
        <f t="shared" si="26"/>
        <v>0</v>
      </c>
      <c r="AG193" s="71">
        <f t="shared" si="22"/>
        <v>0</v>
      </c>
      <c r="AH193" s="71">
        <f t="shared" si="27"/>
        <v>0</v>
      </c>
      <c r="AI193" s="71">
        <f t="shared" si="28"/>
        <v>0</v>
      </c>
      <c r="AJ193" s="71">
        <f t="shared" si="23"/>
        <v>0</v>
      </c>
    </row>
    <row r="194" spans="1:36" ht="24" customHeight="1" thickBot="1" x14ac:dyDescent="0.3">
      <c r="A194" s="68"/>
      <c r="B194" s="69"/>
      <c r="C194" s="74" t="str">
        <f>VLOOKUP($B194,Kod!$A$2:$B$1222,2,0)</f>
        <v>Укажите код ОО!</v>
      </c>
      <c r="D194" s="70"/>
      <c r="E194" s="70"/>
      <c r="F194" s="122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127">
        <f t="shared" si="24"/>
        <v>0</v>
      </c>
      <c r="AC194" s="71">
        <f t="shared" si="20"/>
        <v>0</v>
      </c>
      <c r="AD194" s="71">
        <f t="shared" si="25"/>
        <v>0</v>
      </c>
      <c r="AE194" s="71">
        <f t="shared" si="21"/>
        <v>0</v>
      </c>
      <c r="AF194" s="71">
        <f t="shared" si="26"/>
        <v>0</v>
      </c>
      <c r="AG194" s="71">
        <f t="shared" si="22"/>
        <v>0</v>
      </c>
      <c r="AH194" s="71">
        <f t="shared" si="27"/>
        <v>0</v>
      </c>
      <c r="AI194" s="71">
        <f t="shared" si="28"/>
        <v>0</v>
      </c>
      <c r="AJ194" s="71">
        <f t="shared" si="23"/>
        <v>0</v>
      </c>
    </row>
    <row r="195" spans="1:36" ht="24" customHeight="1" thickBot="1" x14ac:dyDescent="0.3">
      <c r="A195" s="68"/>
      <c r="B195" s="69"/>
      <c r="C195" s="74" t="str">
        <f>VLOOKUP($B195,Kod!$A$2:$B$1222,2,0)</f>
        <v>Укажите код ОО!</v>
      </c>
      <c r="D195" s="70"/>
      <c r="E195" s="70"/>
      <c r="F195" s="122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127">
        <f t="shared" si="24"/>
        <v>0</v>
      </c>
      <c r="AC195" s="71">
        <f t="shared" si="20"/>
        <v>0</v>
      </c>
      <c r="AD195" s="71">
        <f t="shared" si="25"/>
        <v>0</v>
      </c>
      <c r="AE195" s="71">
        <f t="shared" si="21"/>
        <v>0</v>
      </c>
      <c r="AF195" s="71">
        <f t="shared" si="26"/>
        <v>0</v>
      </c>
      <c r="AG195" s="71">
        <f t="shared" si="22"/>
        <v>0</v>
      </c>
      <c r="AH195" s="71">
        <f t="shared" si="27"/>
        <v>0</v>
      </c>
      <c r="AI195" s="71">
        <f t="shared" si="28"/>
        <v>0</v>
      </c>
      <c r="AJ195" s="71">
        <f t="shared" si="23"/>
        <v>0</v>
      </c>
    </row>
    <row r="196" spans="1:36" ht="24" customHeight="1" thickBot="1" x14ac:dyDescent="0.3">
      <c r="A196" s="68"/>
      <c r="B196" s="69"/>
      <c r="C196" s="74" t="str">
        <f>VLOOKUP($B196,Kod!$A$2:$B$1222,2,0)</f>
        <v>Укажите код ОО!</v>
      </c>
      <c r="D196" s="70"/>
      <c r="E196" s="70"/>
      <c r="F196" s="122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127">
        <f t="shared" si="24"/>
        <v>0</v>
      </c>
      <c r="AC196" s="71">
        <f t="shared" si="20"/>
        <v>0</v>
      </c>
      <c r="AD196" s="71">
        <f t="shared" si="25"/>
        <v>0</v>
      </c>
      <c r="AE196" s="71">
        <f t="shared" si="21"/>
        <v>0</v>
      </c>
      <c r="AF196" s="71">
        <f t="shared" si="26"/>
        <v>0</v>
      </c>
      <c r="AG196" s="71">
        <f t="shared" si="22"/>
        <v>0</v>
      </c>
      <c r="AH196" s="71">
        <f t="shared" si="27"/>
        <v>0</v>
      </c>
      <c r="AI196" s="71">
        <f t="shared" si="28"/>
        <v>0</v>
      </c>
      <c r="AJ196" s="71">
        <f t="shared" si="23"/>
        <v>0</v>
      </c>
    </row>
    <row r="197" spans="1:36" ht="24" customHeight="1" thickBot="1" x14ac:dyDescent="0.3">
      <c r="A197" s="68"/>
      <c r="B197" s="69"/>
      <c r="C197" s="74" t="str">
        <f>VLOOKUP($B197,Kod!$A$2:$B$1222,2,0)</f>
        <v>Укажите код ОО!</v>
      </c>
      <c r="D197" s="70"/>
      <c r="E197" s="70"/>
      <c r="F197" s="122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127">
        <f t="shared" si="24"/>
        <v>0</v>
      </c>
      <c r="AC197" s="71">
        <f t="shared" si="20"/>
        <v>0</v>
      </c>
      <c r="AD197" s="71">
        <f t="shared" si="25"/>
        <v>0</v>
      </c>
      <c r="AE197" s="71">
        <f t="shared" si="21"/>
        <v>0</v>
      </c>
      <c r="AF197" s="71">
        <f t="shared" si="26"/>
        <v>0</v>
      </c>
      <c r="AG197" s="71">
        <f t="shared" si="22"/>
        <v>0</v>
      </c>
      <c r="AH197" s="71">
        <f t="shared" si="27"/>
        <v>0</v>
      </c>
      <c r="AI197" s="71">
        <f t="shared" si="28"/>
        <v>0</v>
      </c>
      <c r="AJ197" s="71">
        <f t="shared" si="23"/>
        <v>0</v>
      </c>
    </row>
    <row r="198" spans="1:36" ht="24" customHeight="1" thickBot="1" x14ac:dyDescent="0.3">
      <c r="A198" s="68"/>
      <c r="B198" s="69"/>
      <c r="C198" s="74" t="str">
        <f>VLOOKUP($B198,Kod!$A$2:$B$1222,2,0)</f>
        <v>Укажите код ОО!</v>
      </c>
      <c r="D198" s="70"/>
      <c r="E198" s="70"/>
      <c r="F198" s="122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127">
        <f t="shared" si="24"/>
        <v>0</v>
      </c>
      <c r="AC198" s="71">
        <f t="shared" si="20"/>
        <v>0</v>
      </c>
      <c r="AD198" s="71">
        <f t="shared" si="25"/>
        <v>0</v>
      </c>
      <c r="AE198" s="71">
        <f t="shared" si="21"/>
        <v>0</v>
      </c>
      <c r="AF198" s="71">
        <f t="shared" si="26"/>
        <v>0</v>
      </c>
      <c r="AG198" s="71">
        <f t="shared" si="22"/>
        <v>0</v>
      </c>
      <c r="AH198" s="71">
        <f t="shared" si="27"/>
        <v>0</v>
      </c>
      <c r="AI198" s="71">
        <f t="shared" si="28"/>
        <v>0</v>
      </c>
      <c r="AJ198" s="71">
        <f t="shared" si="23"/>
        <v>0</v>
      </c>
    </row>
    <row r="199" spans="1:36" ht="24" customHeight="1" thickBot="1" x14ac:dyDescent="0.3">
      <c r="A199" s="68"/>
      <c r="B199" s="69"/>
      <c r="C199" s="74" t="str">
        <f>VLOOKUP($B199,Kod!$A$2:$B$1222,2,0)</f>
        <v>Укажите код ОО!</v>
      </c>
      <c r="D199" s="70"/>
      <c r="E199" s="70"/>
      <c r="F199" s="122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127">
        <f t="shared" si="24"/>
        <v>0</v>
      </c>
      <c r="AC199" s="71">
        <f t="shared" si="20"/>
        <v>0</v>
      </c>
      <c r="AD199" s="71">
        <f t="shared" si="25"/>
        <v>0</v>
      </c>
      <c r="AE199" s="71">
        <f t="shared" si="21"/>
        <v>0</v>
      </c>
      <c r="AF199" s="71">
        <f t="shared" si="26"/>
        <v>0</v>
      </c>
      <c r="AG199" s="71">
        <f t="shared" si="22"/>
        <v>0</v>
      </c>
      <c r="AH199" s="71">
        <f t="shared" si="27"/>
        <v>0</v>
      </c>
      <c r="AI199" s="71">
        <f t="shared" si="28"/>
        <v>0</v>
      </c>
      <c r="AJ199" s="71">
        <f t="shared" si="23"/>
        <v>0</v>
      </c>
    </row>
    <row r="200" spans="1:36" ht="24" customHeight="1" thickBot="1" x14ac:dyDescent="0.3">
      <c r="A200" s="68"/>
      <c r="B200" s="69"/>
      <c r="C200" s="74" t="str">
        <f>VLOOKUP($B200,Kod!$A$2:$B$1222,2,0)</f>
        <v>Укажите код ОО!</v>
      </c>
      <c r="D200" s="70"/>
      <c r="E200" s="70"/>
      <c r="F200" s="122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127">
        <f t="shared" si="24"/>
        <v>0</v>
      </c>
      <c r="AC200" s="71">
        <f t="shared" si="20"/>
        <v>0</v>
      </c>
      <c r="AD200" s="71">
        <f t="shared" si="25"/>
        <v>0</v>
      </c>
      <c r="AE200" s="71">
        <f t="shared" si="21"/>
        <v>0</v>
      </c>
      <c r="AF200" s="71">
        <f t="shared" si="26"/>
        <v>0</v>
      </c>
      <c r="AG200" s="71">
        <f t="shared" si="22"/>
        <v>0</v>
      </c>
      <c r="AH200" s="71">
        <f t="shared" si="27"/>
        <v>0</v>
      </c>
      <c r="AI200" s="71">
        <f t="shared" si="28"/>
        <v>0</v>
      </c>
      <c r="AJ200" s="71">
        <f t="shared" si="23"/>
        <v>0</v>
      </c>
    </row>
    <row r="201" spans="1:36" ht="24" customHeight="1" thickBot="1" x14ac:dyDescent="0.3">
      <c r="A201" s="68"/>
      <c r="B201" s="69"/>
      <c r="C201" s="74" t="str">
        <f>VLOOKUP($B201,Kod!$A$2:$B$1222,2,0)</f>
        <v>Укажите код ОО!</v>
      </c>
      <c r="D201" s="70"/>
      <c r="E201" s="70"/>
      <c r="F201" s="122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127">
        <f t="shared" si="24"/>
        <v>0</v>
      </c>
      <c r="AC201" s="71">
        <f t="shared" si="20"/>
        <v>0</v>
      </c>
      <c r="AD201" s="71">
        <f t="shared" si="25"/>
        <v>0</v>
      </c>
      <c r="AE201" s="71">
        <f t="shared" si="21"/>
        <v>0</v>
      </c>
      <c r="AF201" s="71">
        <f t="shared" si="26"/>
        <v>0</v>
      </c>
      <c r="AG201" s="71">
        <f t="shared" si="22"/>
        <v>0</v>
      </c>
      <c r="AH201" s="71">
        <f t="shared" si="27"/>
        <v>0</v>
      </c>
      <c r="AI201" s="71">
        <f t="shared" si="28"/>
        <v>0</v>
      </c>
      <c r="AJ201" s="71">
        <f t="shared" si="23"/>
        <v>0</v>
      </c>
    </row>
    <row r="202" spans="1:36" ht="24" customHeight="1" thickBot="1" x14ac:dyDescent="0.3">
      <c r="A202" s="68"/>
      <c r="B202" s="69"/>
      <c r="C202" s="74" t="str">
        <f>VLOOKUP($B202,Kod!$A$2:$B$1222,2,0)</f>
        <v>Укажите код ОО!</v>
      </c>
      <c r="D202" s="70"/>
      <c r="E202" s="70"/>
      <c r="F202" s="122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127">
        <f t="shared" si="24"/>
        <v>0</v>
      </c>
      <c r="AC202" s="71">
        <f t="shared" ref="AC202:AC210" si="29">E202+H202+K202</f>
        <v>0</v>
      </c>
      <c r="AD202" s="71">
        <f t="shared" si="25"/>
        <v>0</v>
      </c>
      <c r="AE202" s="71">
        <f t="shared" ref="AE202:AE210" si="30">T202+W202+Z202</f>
        <v>0</v>
      </c>
      <c r="AF202" s="71">
        <f t="shared" si="26"/>
        <v>0</v>
      </c>
      <c r="AG202" s="71">
        <f t="shared" ref="AG202:AG210" si="31">D202+G202+J202</f>
        <v>0</v>
      </c>
      <c r="AH202" s="71">
        <f t="shared" si="27"/>
        <v>0</v>
      </c>
      <c r="AI202" s="71">
        <f t="shared" si="28"/>
        <v>0</v>
      </c>
      <c r="AJ202" s="71">
        <f t="shared" ref="AJ202:AJ210" si="32">SUM(AG202:AI202)</f>
        <v>0</v>
      </c>
    </row>
    <row r="203" spans="1:36" ht="24" customHeight="1" thickBot="1" x14ac:dyDescent="0.3">
      <c r="A203" s="68"/>
      <c r="B203" s="69"/>
      <c r="C203" s="74" t="str">
        <f>VLOOKUP($B203,Kod!$A$2:$B$1222,2,0)</f>
        <v>Укажите код ОО!</v>
      </c>
      <c r="D203" s="70"/>
      <c r="E203" s="70"/>
      <c r="F203" s="122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127">
        <f t="shared" ref="AB203:AB210" si="33">F203+I203+L203+O203+R203+U203+X203+AA203</f>
        <v>0</v>
      </c>
      <c r="AC203" s="71">
        <f t="shared" si="29"/>
        <v>0</v>
      </c>
      <c r="AD203" s="71">
        <f t="shared" ref="AD203:AD210" si="34">N203+Q203</f>
        <v>0</v>
      </c>
      <c r="AE203" s="71">
        <f t="shared" si="30"/>
        <v>0</v>
      </c>
      <c r="AF203" s="71">
        <f t="shared" ref="AF203:AF210" si="35">SUM(AC203:AE203)</f>
        <v>0</v>
      </c>
      <c r="AG203" s="71">
        <f t="shared" si="31"/>
        <v>0</v>
      </c>
      <c r="AH203" s="71">
        <f t="shared" ref="AH203:AH210" si="36">M203+P203</f>
        <v>0</v>
      </c>
      <c r="AI203" s="71">
        <f t="shared" ref="AI203:AI210" si="37">S203+V203+Y203</f>
        <v>0</v>
      </c>
      <c r="AJ203" s="71">
        <f t="shared" si="32"/>
        <v>0</v>
      </c>
    </row>
    <row r="204" spans="1:36" ht="24" customHeight="1" thickBot="1" x14ac:dyDescent="0.3">
      <c r="A204" s="68"/>
      <c r="B204" s="69"/>
      <c r="C204" s="74" t="str">
        <f>VLOOKUP($B204,Kod!$A$2:$B$1222,2,0)</f>
        <v>Укажите код ОО!</v>
      </c>
      <c r="D204" s="70"/>
      <c r="E204" s="70"/>
      <c r="F204" s="122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127">
        <f t="shared" si="33"/>
        <v>0</v>
      </c>
      <c r="AC204" s="71">
        <f t="shared" si="29"/>
        <v>0</v>
      </c>
      <c r="AD204" s="71">
        <f t="shared" si="34"/>
        <v>0</v>
      </c>
      <c r="AE204" s="71">
        <f t="shared" si="30"/>
        <v>0</v>
      </c>
      <c r="AF204" s="71">
        <f t="shared" si="35"/>
        <v>0</v>
      </c>
      <c r="AG204" s="71">
        <f t="shared" si="31"/>
        <v>0</v>
      </c>
      <c r="AH204" s="71">
        <f t="shared" si="36"/>
        <v>0</v>
      </c>
      <c r="AI204" s="71">
        <f t="shared" si="37"/>
        <v>0</v>
      </c>
      <c r="AJ204" s="71">
        <f t="shared" si="32"/>
        <v>0</v>
      </c>
    </row>
    <row r="205" spans="1:36" ht="24" customHeight="1" thickBot="1" x14ac:dyDescent="0.3">
      <c r="A205" s="68"/>
      <c r="B205" s="70"/>
      <c r="C205" s="74" t="str">
        <f>VLOOKUP($B205,Kod!$A$2:$B$1222,2,0)</f>
        <v>Укажите код ОО!</v>
      </c>
      <c r="D205" s="70"/>
      <c r="E205" s="70"/>
      <c r="F205" s="122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127">
        <f t="shared" si="33"/>
        <v>0</v>
      </c>
      <c r="AC205" s="71">
        <f t="shared" si="29"/>
        <v>0</v>
      </c>
      <c r="AD205" s="71">
        <f t="shared" si="34"/>
        <v>0</v>
      </c>
      <c r="AE205" s="71">
        <f t="shared" si="30"/>
        <v>0</v>
      </c>
      <c r="AF205" s="71">
        <f t="shared" si="35"/>
        <v>0</v>
      </c>
      <c r="AG205" s="71">
        <f t="shared" si="31"/>
        <v>0</v>
      </c>
      <c r="AH205" s="71">
        <f t="shared" si="36"/>
        <v>0</v>
      </c>
      <c r="AI205" s="71">
        <f t="shared" si="37"/>
        <v>0</v>
      </c>
      <c r="AJ205" s="71">
        <f t="shared" si="32"/>
        <v>0</v>
      </c>
    </row>
    <row r="206" spans="1:36" ht="24" customHeight="1" thickBot="1" x14ac:dyDescent="0.3">
      <c r="A206" s="68"/>
      <c r="B206" s="70"/>
      <c r="C206" s="74" t="str">
        <f>VLOOKUP($B206,Kod!$A$2:$B$1222,2,0)</f>
        <v>Укажите код ОО!</v>
      </c>
      <c r="D206" s="70"/>
      <c r="E206" s="70"/>
      <c r="F206" s="122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127">
        <f t="shared" si="33"/>
        <v>0</v>
      </c>
      <c r="AC206" s="71">
        <f t="shared" si="29"/>
        <v>0</v>
      </c>
      <c r="AD206" s="71">
        <f t="shared" si="34"/>
        <v>0</v>
      </c>
      <c r="AE206" s="71">
        <f t="shared" si="30"/>
        <v>0</v>
      </c>
      <c r="AF206" s="71">
        <f t="shared" si="35"/>
        <v>0</v>
      </c>
      <c r="AG206" s="71">
        <f t="shared" si="31"/>
        <v>0</v>
      </c>
      <c r="AH206" s="71">
        <f t="shared" si="36"/>
        <v>0</v>
      </c>
      <c r="AI206" s="71">
        <f t="shared" si="37"/>
        <v>0</v>
      </c>
      <c r="AJ206" s="71">
        <f t="shared" si="32"/>
        <v>0</v>
      </c>
    </row>
    <row r="207" spans="1:36" ht="24" customHeight="1" thickBot="1" x14ac:dyDescent="0.3">
      <c r="A207" s="68"/>
      <c r="B207" s="70"/>
      <c r="C207" s="74" t="str">
        <f>VLOOKUP($B207,Kod!$A$2:$B$1222,2,0)</f>
        <v>Укажите код ОО!</v>
      </c>
      <c r="D207" s="70"/>
      <c r="E207" s="70"/>
      <c r="F207" s="122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127">
        <f t="shared" si="33"/>
        <v>0</v>
      </c>
      <c r="AC207" s="71">
        <f t="shared" si="29"/>
        <v>0</v>
      </c>
      <c r="AD207" s="71">
        <f t="shared" si="34"/>
        <v>0</v>
      </c>
      <c r="AE207" s="71">
        <f t="shared" si="30"/>
        <v>0</v>
      </c>
      <c r="AF207" s="71">
        <f t="shared" si="35"/>
        <v>0</v>
      </c>
      <c r="AG207" s="71">
        <f t="shared" si="31"/>
        <v>0</v>
      </c>
      <c r="AH207" s="71">
        <f t="shared" si="36"/>
        <v>0</v>
      </c>
      <c r="AI207" s="71">
        <f t="shared" si="37"/>
        <v>0</v>
      </c>
      <c r="AJ207" s="71">
        <f t="shared" si="32"/>
        <v>0</v>
      </c>
    </row>
    <row r="208" spans="1:36" ht="24" customHeight="1" thickBot="1" x14ac:dyDescent="0.3">
      <c r="A208" s="68"/>
      <c r="B208" s="70"/>
      <c r="C208" s="74" t="str">
        <f>VLOOKUP($B208,Kod!$A$2:$B$1222,2,0)</f>
        <v>Укажите код ОО!</v>
      </c>
      <c r="D208" s="70"/>
      <c r="E208" s="70"/>
      <c r="F208" s="122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127">
        <f t="shared" si="33"/>
        <v>0</v>
      </c>
      <c r="AC208" s="71">
        <f t="shared" si="29"/>
        <v>0</v>
      </c>
      <c r="AD208" s="71">
        <f t="shared" si="34"/>
        <v>0</v>
      </c>
      <c r="AE208" s="71">
        <f t="shared" si="30"/>
        <v>0</v>
      </c>
      <c r="AF208" s="71">
        <f t="shared" si="35"/>
        <v>0</v>
      </c>
      <c r="AG208" s="71">
        <f t="shared" si="31"/>
        <v>0</v>
      </c>
      <c r="AH208" s="71">
        <f t="shared" si="36"/>
        <v>0</v>
      </c>
      <c r="AI208" s="71">
        <f t="shared" si="37"/>
        <v>0</v>
      </c>
      <c r="AJ208" s="71">
        <f t="shared" si="32"/>
        <v>0</v>
      </c>
    </row>
    <row r="209" spans="1:36" ht="24" customHeight="1" thickBot="1" x14ac:dyDescent="0.3">
      <c r="A209" s="68"/>
      <c r="B209" s="70"/>
      <c r="C209" s="74" t="str">
        <f>VLOOKUP($B209,Kod!$A$2:$B$1222,2,0)</f>
        <v>Укажите код ОО!</v>
      </c>
      <c r="D209" s="70"/>
      <c r="E209" s="70"/>
      <c r="F209" s="122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127">
        <f t="shared" si="33"/>
        <v>0</v>
      </c>
      <c r="AC209" s="71">
        <f t="shared" si="29"/>
        <v>0</v>
      </c>
      <c r="AD209" s="71">
        <f t="shared" si="34"/>
        <v>0</v>
      </c>
      <c r="AE209" s="71">
        <f t="shared" si="30"/>
        <v>0</v>
      </c>
      <c r="AF209" s="71">
        <f t="shared" si="35"/>
        <v>0</v>
      </c>
      <c r="AG209" s="71">
        <f t="shared" si="31"/>
        <v>0</v>
      </c>
      <c r="AH209" s="71">
        <f t="shared" si="36"/>
        <v>0</v>
      </c>
      <c r="AI209" s="71">
        <f t="shared" si="37"/>
        <v>0</v>
      </c>
      <c r="AJ209" s="71">
        <f t="shared" si="32"/>
        <v>0</v>
      </c>
    </row>
    <row r="210" spans="1:36" ht="24" customHeight="1" thickBot="1" x14ac:dyDescent="0.3">
      <c r="A210" s="68"/>
      <c r="B210" s="70"/>
      <c r="C210" s="74" t="str">
        <f>VLOOKUP($B210,Kod!$A$2:$B$1222,2,0)</f>
        <v>Укажите код ОО!</v>
      </c>
      <c r="D210" s="70"/>
      <c r="E210" s="70"/>
      <c r="F210" s="122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127">
        <f t="shared" si="33"/>
        <v>0</v>
      </c>
      <c r="AC210" s="71">
        <f t="shared" si="29"/>
        <v>0</v>
      </c>
      <c r="AD210" s="71">
        <f t="shared" si="34"/>
        <v>0</v>
      </c>
      <c r="AE210" s="71">
        <f t="shared" si="30"/>
        <v>0</v>
      </c>
      <c r="AF210" s="71">
        <f t="shared" si="35"/>
        <v>0</v>
      </c>
      <c r="AG210" s="71">
        <f t="shared" si="31"/>
        <v>0</v>
      </c>
      <c r="AH210" s="71">
        <f t="shared" si="36"/>
        <v>0</v>
      </c>
      <c r="AI210" s="71">
        <f t="shared" si="37"/>
        <v>0</v>
      </c>
      <c r="AJ210" s="71">
        <f t="shared" si="32"/>
        <v>0</v>
      </c>
    </row>
  </sheetData>
  <sheetProtection password="9456" sheet="1" objects="1" scenarios="1" formatCells="0"/>
  <mergeCells count="18">
    <mergeCell ref="V5:X5"/>
    <mergeCell ref="Y5:AA5"/>
    <mergeCell ref="V1:AJ1"/>
    <mergeCell ref="A2:AJ2"/>
    <mergeCell ref="A3:AJ3"/>
    <mergeCell ref="A4:AJ4"/>
    <mergeCell ref="AC5:AF5"/>
    <mergeCell ref="AG5:AJ5"/>
    <mergeCell ref="D5:F5"/>
    <mergeCell ref="G5:I5"/>
    <mergeCell ref="A6:A8"/>
    <mergeCell ref="B6:B8"/>
    <mergeCell ref="C6:C8"/>
    <mergeCell ref="A1:S1"/>
    <mergeCell ref="J5:L5"/>
    <mergeCell ref="M5:O5"/>
    <mergeCell ref="P5:R5"/>
    <mergeCell ref="S5:U5"/>
  </mergeCells>
  <pageMargins left="0.19652777777777777" right="0.19652777777777777" top="0.19652777777777777" bottom="0.19652777777777777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7"/>
  <sheetViews>
    <sheetView zoomScale="80" zoomScaleNormal="80" workbookViewId="0">
      <pane ySplit="9" topLeftCell="A10" activePane="bottomLeft" state="frozen"/>
      <selection pane="bottomLeft" activeCell="C10" sqref="C10:Q33"/>
    </sheetView>
  </sheetViews>
  <sheetFormatPr defaultRowHeight="15" x14ac:dyDescent="0.25"/>
  <cols>
    <col min="1" max="1" width="4.85546875" style="51" customWidth="1"/>
    <col min="2" max="2" width="18.7109375" style="51" customWidth="1"/>
    <col min="3" max="3" width="11" style="51" customWidth="1"/>
    <col min="4" max="5" width="9.85546875" style="51" customWidth="1"/>
    <col min="6" max="6" width="12" style="51" customWidth="1"/>
    <col min="7" max="10" width="11.7109375" style="51" customWidth="1"/>
    <col min="11" max="11" width="12.42578125" style="51" customWidth="1"/>
    <col min="12" max="12" width="11.7109375" style="51" customWidth="1"/>
    <col min="13" max="13" width="10.85546875" style="51" customWidth="1"/>
    <col min="14" max="15" width="10.140625" style="51" customWidth="1"/>
    <col min="16" max="16" width="12.140625" style="51" customWidth="1"/>
    <col min="17" max="17" width="11.5703125" style="51" customWidth="1"/>
    <col min="18" max="29" width="8.5703125" style="51" customWidth="1"/>
    <col min="30" max="16384" width="9.140625" style="51"/>
  </cols>
  <sheetData>
    <row r="1" spans="1:55" x14ac:dyDescent="0.25">
      <c r="A1" s="177" t="str">
        <f>Otchet!C6</f>
        <v>Управление образования администрации муниципального образования г. Бердска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87"/>
      <c r="R1" s="104"/>
      <c r="S1" s="104"/>
      <c r="T1" s="104"/>
      <c r="U1" s="147" t="s">
        <v>1219</v>
      </c>
      <c r="V1" s="147"/>
      <c r="W1" s="147"/>
      <c r="X1" s="147"/>
      <c r="Y1" s="147"/>
      <c r="Z1" s="147"/>
      <c r="AA1" s="147"/>
      <c r="AB1" s="147"/>
      <c r="AC1" s="147"/>
    </row>
    <row r="2" spans="1:55" ht="23.25" x14ac:dyDescent="0.35">
      <c r="A2" s="148" t="s">
        <v>563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55" ht="23.25" x14ac:dyDescent="0.35">
      <c r="A3" s="148" t="s">
        <v>545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55" ht="23.25" x14ac:dyDescent="0.35">
      <c r="A4" s="148" t="s">
        <v>1208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</row>
    <row r="5" spans="1:55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55" ht="14.85" customHeight="1" thickBot="1" x14ac:dyDescent="0.3">
      <c r="A6" s="152" t="s">
        <v>557</v>
      </c>
      <c r="B6" s="173" t="s">
        <v>564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  <c r="R6" s="191" t="s">
        <v>566</v>
      </c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3"/>
    </row>
    <row r="7" spans="1:55" ht="15" customHeight="1" thickBot="1" x14ac:dyDescent="0.3">
      <c r="A7" s="152"/>
      <c r="B7" s="173"/>
      <c r="C7" s="188" t="s">
        <v>1196</v>
      </c>
      <c r="D7" s="189"/>
      <c r="E7" s="189"/>
      <c r="F7" s="189"/>
      <c r="G7" s="190"/>
      <c r="H7" s="188" t="s">
        <v>567</v>
      </c>
      <c r="I7" s="189"/>
      <c r="J7" s="189"/>
      <c r="K7" s="189"/>
      <c r="L7" s="190"/>
      <c r="M7" s="188" t="s">
        <v>568</v>
      </c>
      <c r="N7" s="189"/>
      <c r="O7" s="189"/>
      <c r="P7" s="189"/>
      <c r="Q7" s="190"/>
      <c r="R7" s="188" t="s">
        <v>1196</v>
      </c>
      <c r="S7" s="189"/>
      <c r="T7" s="190"/>
      <c r="U7" s="186" t="s">
        <v>567</v>
      </c>
      <c r="V7" s="186"/>
      <c r="W7" s="186"/>
      <c r="X7" s="186" t="s">
        <v>568</v>
      </c>
      <c r="Y7" s="186"/>
      <c r="Z7" s="186"/>
      <c r="AA7" s="187" t="s">
        <v>1209</v>
      </c>
      <c r="AB7" s="187"/>
      <c r="AC7" s="187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</row>
    <row r="8" spans="1:55" ht="48" customHeight="1" thickBot="1" x14ac:dyDescent="0.3">
      <c r="A8" s="152"/>
      <c r="B8" s="173"/>
      <c r="C8" s="85" t="s">
        <v>569</v>
      </c>
      <c r="D8" s="63" t="s">
        <v>1055</v>
      </c>
      <c r="E8" s="85" t="s">
        <v>570</v>
      </c>
      <c r="F8" s="85" t="s">
        <v>571</v>
      </c>
      <c r="G8" s="63" t="s">
        <v>1064</v>
      </c>
      <c r="H8" s="110" t="s">
        <v>569</v>
      </c>
      <c r="I8" s="63" t="s">
        <v>1055</v>
      </c>
      <c r="J8" s="110" t="s">
        <v>570</v>
      </c>
      <c r="K8" s="110" t="s">
        <v>571</v>
      </c>
      <c r="L8" s="63" t="s">
        <v>1064</v>
      </c>
      <c r="M8" s="85" t="s">
        <v>569</v>
      </c>
      <c r="N8" s="63" t="s">
        <v>1055</v>
      </c>
      <c r="O8" s="85" t="s">
        <v>570</v>
      </c>
      <c r="P8" s="85" t="s">
        <v>571</v>
      </c>
      <c r="Q8" s="63" t="s">
        <v>1064</v>
      </c>
      <c r="R8" s="102" t="s">
        <v>572</v>
      </c>
      <c r="S8" s="102" t="s">
        <v>573</v>
      </c>
      <c r="T8" s="102" t="s">
        <v>574</v>
      </c>
      <c r="U8" s="85" t="s">
        <v>572</v>
      </c>
      <c r="V8" s="85" t="s">
        <v>573</v>
      </c>
      <c r="W8" s="85" t="s">
        <v>574</v>
      </c>
      <c r="X8" s="85" t="s">
        <v>572</v>
      </c>
      <c r="Y8" s="85" t="s">
        <v>573</v>
      </c>
      <c r="Z8" s="85" t="s">
        <v>574</v>
      </c>
      <c r="AA8" s="85" t="s">
        <v>572</v>
      </c>
      <c r="AB8" s="85" t="s">
        <v>573</v>
      </c>
      <c r="AC8" s="85" t="s">
        <v>574</v>
      </c>
    </row>
    <row r="9" spans="1:55" ht="15" customHeight="1" thickBot="1" x14ac:dyDescent="0.3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84">
        <v>13</v>
      </c>
      <c r="N9" s="84">
        <v>14</v>
      </c>
      <c r="O9" s="84">
        <v>15</v>
      </c>
      <c r="P9" s="84">
        <v>16</v>
      </c>
      <c r="Q9" s="84">
        <v>17</v>
      </c>
      <c r="R9" s="101">
        <v>18</v>
      </c>
      <c r="S9" s="101">
        <v>19</v>
      </c>
      <c r="T9" s="101">
        <v>20</v>
      </c>
      <c r="U9" s="84">
        <v>21</v>
      </c>
      <c r="V9" s="84">
        <v>22</v>
      </c>
      <c r="W9" s="84">
        <v>23</v>
      </c>
      <c r="X9" s="84">
        <v>24</v>
      </c>
      <c r="Y9" s="84">
        <v>25</v>
      </c>
      <c r="Z9" s="84">
        <v>26</v>
      </c>
      <c r="AA9" s="84">
        <v>27</v>
      </c>
      <c r="AB9" s="84">
        <v>28</v>
      </c>
      <c r="AC9" s="84">
        <v>29</v>
      </c>
    </row>
    <row r="10" spans="1:55" ht="15.75" thickBot="1" x14ac:dyDescent="0.3">
      <c r="A10" s="19">
        <v>1</v>
      </c>
      <c r="B10" s="18" t="s">
        <v>575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177</v>
      </c>
      <c r="I10" s="26">
        <v>0</v>
      </c>
      <c r="J10" s="26">
        <v>27</v>
      </c>
      <c r="K10" s="26">
        <v>1</v>
      </c>
      <c r="L10" s="26">
        <v>0</v>
      </c>
      <c r="M10" s="26">
        <v>154</v>
      </c>
      <c r="N10" s="26">
        <v>0</v>
      </c>
      <c r="O10" s="26">
        <v>56</v>
      </c>
      <c r="P10" s="26">
        <v>0</v>
      </c>
      <c r="Q10" s="26">
        <v>0</v>
      </c>
      <c r="R10" s="108">
        <f>IF(Stat!$AG$7=0,0,C10/Stat!$AG$7)</f>
        <v>0</v>
      </c>
      <c r="S10" s="108">
        <f>IF(C10=0,0,C10/$C$34)</f>
        <v>0</v>
      </c>
      <c r="T10" s="108">
        <f>IF(C10=0,0,SUM(E10:F10)/C10)</f>
        <v>0</v>
      </c>
      <c r="U10" s="12">
        <f>IF(Stat!$AG$7=0,0,H10/Stat!$AG$7)</f>
        <v>5.1067512983266013E-2</v>
      </c>
      <c r="V10" s="12">
        <f>IF(H10=0,0,H10/$C$34)</f>
        <v>0.42961165048543687</v>
      </c>
      <c r="W10" s="113">
        <f t="shared" ref="W10:W33" si="0">IF(H10=0,0,SUM(J10:K10)/H10)</f>
        <v>0.15819209039548024</v>
      </c>
      <c r="X10" s="12">
        <f>IF(Stat!$AG$7=0,0,M10/Stat!$AG$7)</f>
        <v>4.4431621465666475E-2</v>
      </c>
      <c r="Y10" s="12">
        <f t="shared" ref="Y10:Y31" si="1">IF(M10=0,0,M10/$M$34)</f>
        <v>9.6672944130571245E-2</v>
      </c>
      <c r="Z10" s="12">
        <f>IF(M10=0,0,SUM(O10:P10)/M10)</f>
        <v>0.36363636363636365</v>
      </c>
      <c r="AA10" s="12" t="e">
        <f>IF(Stat!$AG$7=0,0,SUM(#REF!,M10)/Stat!$AG$7)</f>
        <v>#REF!</v>
      </c>
      <c r="AB10" s="13">
        <f t="shared" ref="AB10:AB31" si="2">IF(C10+M10=0,0,SUM(C10,M10)/SUM($M$34,$C$34))</f>
        <v>7.680798004987531E-2</v>
      </c>
      <c r="AC10" s="13">
        <f t="shared" ref="AC10:AC19" si="3">IF(C10+M10=0,0,SUM(E10:F10,O10:P10)/SUM(C10,M10))</f>
        <v>0.36363636363636365</v>
      </c>
    </row>
    <row r="11" spans="1:55" ht="15.75" thickBot="1" x14ac:dyDescent="0.3">
      <c r="A11" s="19">
        <v>2</v>
      </c>
      <c r="B11" s="18" t="s">
        <v>576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108">
        <f>IF(Stat!$AG$7=0,0,C11/Stat!$AG$7)</f>
        <v>0</v>
      </c>
      <c r="S11" s="108">
        <f t="shared" ref="S11:S33" si="4">IF(C11=0,0,C11/$C$34)</f>
        <v>0</v>
      </c>
      <c r="T11" s="108">
        <f t="shared" ref="T11:T33" si="5">IF(C11=0,0,SUM(E11:F11)/C11)</f>
        <v>0</v>
      </c>
      <c r="U11" s="12">
        <f>IF(Stat!$AG$7=0,0,H11/Stat!$AG$7)</f>
        <v>0</v>
      </c>
      <c r="V11" s="12">
        <f t="shared" ref="V11:V33" si="6">IF(H11=0,0,H11/$C$34)</f>
        <v>0</v>
      </c>
      <c r="W11" s="113">
        <f t="shared" si="0"/>
        <v>0</v>
      </c>
      <c r="X11" s="12">
        <f>IF(Stat!$AG$7=0,0,M11/Stat!$AG$7)</f>
        <v>0</v>
      </c>
      <c r="Y11" s="12">
        <f t="shared" si="1"/>
        <v>0</v>
      </c>
      <c r="Z11" s="12">
        <f>IF(M11=0,0,SUM(O11:P11)/M11)</f>
        <v>0</v>
      </c>
      <c r="AA11" s="12">
        <f>IF(Stat!$AG$7=0,0,SUM(C11,M11)/Stat!$AG$7)</f>
        <v>0</v>
      </c>
      <c r="AB11" s="13">
        <f t="shared" si="2"/>
        <v>0</v>
      </c>
      <c r="AC11" s="13">
        <f t="shared" si="3"/>
        <v>0</v>
      </c>
    </row>
    <row r="12" spans="1:55" ht="15.75" thickBot="1" x14ac:dyDescent="0.3">
      <c r="A12" s="19">
        <v>3</v>
      </c>
      <c r="B12" s="20" t="s">
        <v>595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14</v>
      </c>
      <c r="I12" s="93">
        <v>14</v>
      </c>
      <c r="J12" s="93">
        <v>1</v>
      </c>
      <c r="K12" s="93">
        <v>1</v>
      </c>
      <c r="L12" s="93">
        <v>0</v>
      </c>
      <c r="M12" s="93">
        <v>136</v>
      </c>
      <c r="N12" s="93">
        <v>0</v>
      </c>
      <c r="O12" s="93">
        <v>42</v>
      </c>
      <c r="P12" s="93">
        <v>2</v>
      </c>
      <c r="Q12" s="93">
        <v>0</v>
      </c>
      <c r="R12" s="108">
        <f>IF(Stat!$AG$7=0,0,C12/Stat!$AG$7)</f>
        <v>0</v>
      </c>
      <c r="S12" s="108">
        <f t="shared" si="4"/>
        <v>0</v>
      </c>
      <c r="T12" s="108">
        <f t="shared" si="5"/>
        <v>0</v>
      </c>
      <c r="U12" s="12">
        <f>IF(Stat!$AG$7=0,0,H12/Stat!$AG$7)</f>
        <v>4.0392383150605884E-3</v>
      </c>
      <c r="V12" s="12">
        <f t="shared" si="6"/>
        <v>3.3980582524271843E-2</v>
      </c>
      <c r="W12" s="113">
        <f t="shared" si="0"/>
        <v>0.14285714285714285</v>
      </c>
      <c r="X12" s="12">
        <f>IF(Stat!$AG$7=0,0,M12/Stat!$AG$7)</f>
        <v>3.9238315060588572E-2</v>
      </c>
      <c r="Y12" s="12">
        <f t="shared" si="1"/>
        <v>8.5373509102322664E-2</v>
      </c>
      <c r="Z12" s="12">
        <f>IF(M12=0,0,SUM(O12:P12)/M12)</f>
        <v>0.3235294117647059</v>
      </c>
      <c r="AA12" s="12">
        <f>IF(Stat!$AG$7=0,0,SUM(C12,M12)/Stat!$AG$7)</f>
        <v>3.9238315060588572E-2</v>
      </c>
      <c r="AB12" s="13">
        <f t="shared" si="2"/>
        <v>6.7830423940149626E-2</v>
      </c>
      <c r="AC12" s="13">
        <f t="shared" si="3"/>
        <v>0.3235294117647059</v>
      </c>
    </row>
    <row r="13" spans="1:55" ht="15.75" thickBot="1" x14ac:dyDescent="0.3">
      <c r="A13" s="19">
        <v>4</v>
      </c>
      <c r="B13" s="20" t="s">
        <v>596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14</v>
      </c>
      <c r="I13" s="93">
        <v>14</v>
      </c>
      <c r="J13" s="93">
        <v>0</v>
      </c>
      <c r="K13" s="93">
        <v>0</v>
      </c>
      <c r="L13" s="93">
        <v>0</v>
      </c>
      <c r="M13" s="93">
        <v>80</v>
      </c>
      <c r="N13" s="93">
        <v>0</v>
      </c>
      <c r="O13" s="93">
        <v>24</v>
      </c>
      <c r="P13" s="93">
        <v>1</v>
      </c>
      <c r="Q13" s="93">
        <v>0</v>
      </c>
      <c r="R13" s="108">
        <f>IF(Stat!$AG$7=0,0,C13/Stat!$AG$7)</f>
        <v>0</v>
      </c>
      <c r="S13" s="108">
        <f t="shared" si="4"/>
        <v>0</v>
      </c>
      <c r="T13" s="108">
        <f t="shared" si="5"/>
        <v>0</v>
      </c>
      <c r="U13" s="12">
        <f>IF(Stat!$AG$7=0,0,H13/Stat!$AG$7)</f>
        <v>4.0392383150605884E-3</v>
      </c>
      <c r="V13" s="12">
        <f t="shared" si="6"/>
        <v>3.3980582524271843E-2</v>
      </c>
      <c r="W13" s="113">
        <f t="shared" si="0"/>
        <v>0</v>
      </c>
      <c r="X13" s="12">
        <f>IF(Stat!$AG$7=0,0,M13/Stat!$AG$7)</f>
        <v>2.3081361800346221E-2</v>
      </c>
      <c r="Y13" s="12">
        <f t="shared" si="1"/>
        <v>5.0219711236660386E-2</v>
      </c>
      <c r="Z13" s="12">
        <f>IF(M13=0,0,SUM(O13:P13)/M13)</f>
        <v>0.3125</v>
      </c>
      <c r="AA13" s="12">
        <f>IF(Stat!$AG$7=0,0,SUM(C13,M13)/Stat!$AG$7)</f>
        <v>2.3081361800346221E-2</v>
      </c>
      <c r="AB13" s="13">
        <f t="shared" si="2"/>
        <v>3.9900249376558602E-2</v>
      </c>
      <c r="AC13" s="13">
        <f t="shared" si="3"/>
        <v>0.3125</v>
      </c>
    </row>
    <row r="14" spans="1:55" ht="15.75" thickBot="1" x14ac:dyDescent="0.3">
      <c r="A14" s="19">
        <v>5</v>
      </c>
      <c r="B14" s="20" t="s">
        <v>577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38</v>
      </c>
      <c r="I14" s="93">
        <v>0</v>
      </c>
      <c r="J14" s="93">
        <v>0</v>
      </c>
      <c r="K14" s="93">
        <v>0</v>
      </c>
      <c r="L14" s="93">
        <v>0</v>
      </c>
      <c r="M14" s="93">
        <v>62</v>
      </c>
      <c r="N14" s="93">
        <v>0</v>
      </c>
      <c r="O14" s="93">
        <v>3</v>
      </c>
      <c r="P14" s="93">
        <v>1</v>
      </c>
      <c r="Q14" s="93">
        <v>0</v>
      </c>
      <c r="R14" s="108">
        <f>IF(Stat!$AG$7=0,0,C14/Stat!$AG$7)</f>
        <v>0</v>
      </c>
      <c r="S14" s="108">
        <f t="shared" si="4"/>
        <v>0</v>
      </c>
      <c r="T14" s="108">
        <f t="shared" si="5"/>
        <v>0</v>
      </c>
      <c r="U14" s="12">
        <f>IF(Stat!$AG$7=0,0,H14/Stat!$AG$7)</f>
        <v>1.0963646855164455E-2</v>
      </c>
      <c r="V14" s="12">
        <f t="shared" si="6"/>
        <v>9.2233009708737865E-2</v>
      </c>
      <c r="W14" s="113">
        <f t="shared" si="0"/>
        <v>0</v>
      </c>
      <c r="X14" s="12">
        <f>IF(Stat!$AG$7=0,0,M14/Stat!$AG$7)</f>
        <v>1.7888055395268321E-2</v>
      </c>
      <c r="Y14" s="12">
        <f t="shared" si="1"/>
        <v>3.8920276208411798E-2</v>
      </c>
      <c r="Z14" s="12">
        <f t="shared" ref="Z14:Z34" si="7">IF(M14=0,0,SUM(O14:P14)/M14)</f>
        <v>6.4516129032258063E-2</v>
      </c>
      <c r="AA14" s="12">
        <f>IF(Stat!$AG$7=0,0,SUM(C14,M14)/Stat!$AG$7)</f>
        <v>1.7888055395268321E-2</v>
      </c>
      <c r="AB14" s="13">
        <f t="shared" si="2"/>
        <v>3.0922693266832918E-2</v>
      </c>
      <c r="AC14" s="13">
        <f t="shared" si="3"/>
        <v>6.4516129032258063E-2</v>
      </c>
    </row>
    <row r="15" spans="1:55" ht="15.75" thickBot="1" x14ac:dyDescent="0.3">
      <c r="A15" s="19">
        <v>6</v>
      </c>
      <c r="B15" s="20" t="s">
        <v>605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8</v>
      </c>
      <c r="N15" s="93">
        <v>0</v>
      </c>
      <c r="O15" s="93">
        <v>2</v>
      </c>
      <c r="P15" s="93">
        <v>0</v>
      </c>
      <c r="Q15" s="93">
        <v>0</v>
      </c>
      <c r="R15" s="108">
        <f>IF(Stat!$AG$7=0,0,C15/Stat!$AG$7)</f>
        <v>0</v>
      </c>
      <c r="S15" s="108">
        <f t="shared" si="4"/>
        <v>0</v>
      </c>
      <c r="T15" s="108">
        <f t="shared" si="5"/>
        <v>0</v>
      </c>
      <c r="U15" s="12">
        <f>IF(Stat!$AG$7=0,0,H15/Stat!$AG$7)</f>
        <v>0</v>
      </c>
      <c r="V15" s="12">
        <f t="shared" si="6"/>
        <v>0</v>
      </c>
      <c r="W15" s="113">
        <f t="shared" si="0"/>
        <v>0</v>
      </c>
      <c r="X15" s="12">
        <f>IF(Stat!$AG$7=0,0,M15/Stat!$AG$7)</f>
        <v>2.3081361800346219E-3</v>
      </c>
      <c r="Y15" s="12">
        <f t="shared" si="1"/>
        <v>5.0219711236660393E-3</v>
      </c>
      <c r="Z15" s="12">
        <f t="shared" si="7"/>
        <v>0.25</v>
      </c>
      <c r="AA15" s="12">
        <f>IF(Stat!$AG$7=0,0,SUM(C15,M15)/Stat!$AG$7)</f>
        <v>2.3081361800346219E-3</v>
      </c>
      <c r="AB15" s="13">
        <f t="shared" si="2"/>
        <v>3.9900249376558601E-3</v>
      </c>
      <c r="AC15" s="13">
        <f t="shared" si="3"/>
        <v>0.25</v>
      </c>
    </row>
    <row r="16" spans="1:55" ht="15.75" thickBot="1" x14ac:dyDescent="0.3">
      <c r="A16" s="19">
        <v>7</v>
      </c>
      <c r="B16" s="20" t="s">
        <v>578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127</v>
      </c>
      <c r="I16" s="93">
        <v>0</v>
      </c>
      <c r="J16" s="93">
        <v>40</v>
      </c>
      <c r="K16" s="93">
        <v>5</v>
      </c>
      <c r="L16" s="93">
        <v>4</v>
      </c>
      <c r="M16" s="93">
        <v>147</v>
      </c>
      <c r="N16" s="93">
        <v>0</v>
      </c>
      <c r="O16" s="93">
        <v>15</v>
      </c>
      <c r="P16" s="93">
        <v>2</v>
      </c>
      <c r="Q16" s="93">
        <v>1</v>
      </c>
      <c r="R16" s="108">
        <f>IF(Stat!$AG$7=0,0,C16/Stat!$AG$7)</f>
        <v>0</v>
      </c>
      <c r="S16" s="108">
        <f t="shared" si="4"/>
        <v>0</v>
      </c>
      <c r="T16" s="108">
        <f t="shared" si="5"/>
        <v>0</v>
      </c>
      <c r="U16" s="12">
        <f>IF(Stat!$AG$7=0,0,H16/Stat!$AG$7)</f>
        <v>3.6641661858049623E-2</v>
      </c>
      <c r="V16" s="12">
        <f t="shared" si="6"/>
        <v>0.30825242718446599</v>
      </c>
      <c r="W16" s="113">
        <f t="shared" si="0"/>
        <v>0.3543307086614173</v>
      </c>
      <c r="X16" s="12">
        <f>IF(Stat!$AG$7=0,0,M16/Stat!$AG$7)</f>
        <v>4.241200230813618E-2</v>
      </c>
      <c r="Y16" s="12">
        <f t="shared" si="1"/>
        <v>9.2278719397363471E-2</v>
      </c>
      <c r="Z16" s="12">
        <f t="shared" si="7"/>
        <v>0.11564625850340136</v>
      </c>
      <c r="AA16" s="12">
        <f>IF(Stat!$AG$7=0,0,SUM(C16,M16)/Stat!$AG$7)</f>
        <v>4.241200230813618E-2</v>
      </c>
      <c r="AB16" s="13">
        <f t="shared" si="2"/>
        <v>7.3316708229426431E-2</v>
      </c>
      <c r="AC16" s="13">
        <f t="shared" si="3"/>
        <v>0.11564625850340136</v>
      </c>
    </row>
    <row r="17" spans="1:29" ht="15.75" thickBot="1" x14ac:dyDescent="0.3">
      <c r="A17" s="19">
        <v>8</v>
      </c>
      <c r="B17" s="20" t="s">
        <v>579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192</v>
      </c>
      <c r="I17" s="93">
        <v>0</v>
      </c>
      <c r="J17" s="93">
        <v>39</v>
      </c>
      <c r="K17" s="93">
        <v>1</v>
      </c>
      <c r="L17" s="93">
        <v>0</v>
      </c>
      <c r="M17" s="93">
        <v>160</v>
      </c>
      <c r="N17" s="93">
        <v>0</v>
      </c>
      <c r="O17" s="93">
        <v>49</v>
      </c>
      <c r="P17" s="93">
        <v>1</v>
      </c>
      <c r="Q17" s="93">
        <v>0</v>
      </c>
      <c r="R17" s="108">
        <f>IF(Stat!$AG$7=0,0,C17/Stat!$AG$7)</f>
        <v>0</v>
      </c>
      <c r="S17" s="108">
        <f t="shared" si="4"/>
        <v>0</v>
      </c>
      <c r="T17" s="108">
        <f t="shared" si="5"/>
        <v>0</v>
      </c>
      <c r="U17" s="12">
        <f>IF(Stat!$AG$7=0,0,H17/Stat!$AG$7)</f>
        <v>5.5395268320830929E-2</v>
      </c>
      <c r="V17" s="12">
        <f t="shared" si="6"/>
        <v>0.46601941747572817</v>
      </c>
      <c r="W17" s="113">
        <f t="shared" si="0"/>
        <v>0.20833333333333334</v>
      </c>
      <c r="X17" s="12">
        <f>IF(Stat!$AG$7=0,0,M17/Stat!$AG$7)</f>
        <v>4.6162723600692443E-2</v>
      </c>
      <c r="Y17" s="12">
        <f t="shared" si="1"/>
        <v>0.10043942247332077</v>
      </c>
      <c r="Z17" s="12">
        <f t="shared" si="7"/>
        <v>0.3125</v>
      </c>
      <c r="AA17" s="12">
        <f>IF(Stat!$AG$7=0,0,SUM(C17,M17)/Stat!$AG$7)</f>
        <v>4.6162723600692443E-2</v>
      </c>
      <c r="AB17" s="13">
        <f t="shared" si="2"/>
        <v>7.9800498753117205E-2</v>
      </c>
      <c r="AC17" s="13">
        <f t="shared" si="3"/>
        <v>0.3125</v>
      </c>
    </row>
    <row r="18" spans="1:29" ht="14.25" customHeight="1" thickBot="1" x14ac:dyDescent="0.3">
      <c r="A18" s="19">
        <v>9</v>
      </c>
      <c r="B18" s="20" t="s">
        <v>580</v>
      </c>
      <c r="C18" s="93">
        <v>216</v>
      </c>
      <c r="D18" s="93">
        <v>4</v>
      </c>
      <c r="E18" s="93">
        <v>24</v>
      </c>
      <c r="F18" s="93">
        <v>2</v>
      </c>
      <c r="G18" s="93">
        <v>0</v>
      </c>
      <c r="H18" s="93">
        <v>302</v>
      </c>
      <c r="I18" s="93">
        <v>0</v>
      </c>
      <c r="J18" s="93">
        <v>40</v>
      </c>
      <c r="K18" s="93">
        <v>2</v>
      </c>
      <c r="L18" s="93">
        <v>0</v>
      </c>
      <c r="M18" s="93">
        <v>238</v>
      </c>
      <c r="N18" s="93">
        <v>0</v>
      </c>
      <c r="O18" s="93">
        <v>48</v>
      </c>
      <c r="P18" s="93">
        <v>4</v>
      </c>
      <c r="Q18" s="93">
        <v>2</v>
      </c>
      <c r="R18" s="108">
        <f>IF(Stat!$AG$7=0,0,C18/Stat!$AG$7)</f>
        <v>6.2319676860934793E-2</v>
      </c>
      <c r="S18" s="108">
        <f t="shared" si="4"/>
        <v>0.52427184466019416</v>
      </c>
      <c r="T18" s="108">
        <f t="shared" si="5"/>
        <v>0.12037037037037036</v>
      </c>
      <c r="U18" s="12">
        <f>IF(Stat!$AG$7=0,0,H18/Stat!$AG$7)</f>
        <v>8.7132140796306976E-2</v>
      </c>
      <c r="V18" s="12">
        <f t="shared" si="6"/>
        <v>0.73300970873786409</v>
      </c>
      <c r="W18" s="113">
        <f t="shared" si="0"/>
        <v>0.13907284768211919</v>
      </c>
      <c r="X18" s="12">
        <f>IF(Stat!$AG$7=0,0,M18/Stat!$AG$7)</f>
        <v>6.8667051356030004E-2</v>
      </c>
      <c r="Y18" s="12">
        <f t="shared" si="1"/>
        <v>0.14940364092906466</v>
      </c>
      <c r="Z18" s="12">
        <f t="shared" si="7"/>
        <v>0.21848739495798319</v>
      </c>
      <c r="AA18" s="12">
        <f>IF(Stat!$AG$7=0,0,SUM(C18,M18)/Stat!$AG$7)</f>
        <v>0.1309867282169648</v>
      </c>
      <c r="AB18" s="13">
        <f t="shared" si="2"/>
        <v>0.22643391521197007</v>
      </c>
      <c r="AC18" s="13">
        <f t="shared" si="3"/>
        <v>0.17180616740088106</v>
      </c>
    </row>
    <row r="19" spans="1:29" ht="15.75" thickBot="1" x14ac:dyDescent="0.3">
      <c r="A19" s="19">
        <v>10</v>
      </c>
      <c r="B19" s="20" t="s">
        <v>581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4</v>
      </c>
      <c r="I19" s="26">
        <v>0</v>
      </c>
      <c r="J19" s="26">
        <v>2</v>
      </c>
      <c r="K19" s="26">
        <v>1</v>
      </c>
      <c r="L19" s="26">
        <v>0</v>
      </c>
      <c r="M19" s="93">
        <v>11</v>
      </c>
      <c r="N19" s="93">
        <v>0</v>
      </c>
      <c r="O19" s="93">
        <v>3</v>
      </c>
      <c r="P19" s="93">
        <v>0</v>
      </c>
      <c r="Q19" s="93">
        <v>0</v>
      </c>
      <c r="R19" s="108">
        <f>IF(Stat!$AG$7=0,0,C19/Stat!$AG$7)</f>
        <v>0</v>
      </c>
      <c r="S19" s="108">
        <f t="shared" si="4"/>
        <v>0</v>
      </c>
      <c r="T19" s="108">
        <f t="shared" si="5"/>
        <v>0</v>
      </c>
      <c r="U19" s="12">
        <f>IF(Stat!$AG$7=0,0,H19/Stat!$AG$7)</f>
        <v>1.1540680900173109E-3</v>
      </c>
      <c r="V19" s="12">
        <f t="shared" si="6"/>
        <v>9.7087378640776691E-3</v>
      </c>
      <c r="W19" s="113">
        <f t="shared" si="0"/>
        <v>0.75</v>
      </c>
      <c r="X19" s="12">
        <f>IF(Stat!$AG$7=0,0,M19/Stat!$AG$7)</f>
        <v>3.1736872475476054E-3</v>
      </c>
      <c r="Y19" s="12">
        <f t="shared" si="1"/>
        <v>6.9052102950408036E-3</v>
      </c>
      <c r="Z19" s="12">
        <f t="shared" si="7"/>
        <v>0.27272727272727271</v>
      </c>
      <c r="AA19" s="12">
        <f>IF(Stat!$AG$7=0,0,SUM(C19,M19)/Stat!$AG$7)</f>
        <v>3.1736872475476054E-3</v>
      </c>
      <c r="AB19" s="13">
        <f t="shared" si="2"/>
        <v>5.4862842892768084E-3</v>
      </c>
      <c r="AC19" s="13">
        <f t="shared" si="3"/>
        <v>0.27272727272727271</v>
      </c>
    </row>
    <row r="20" spans="1:29" ht="15.75" thickBot="1" x14ac:dyDescent="0.3">
      <c r="A20" s="19">
        <v>11</v>
      </c>
      <c r="B20" s="20" t="s">
        <v>582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91</v>
      </c>
      <c r="N20" s="94">
        <v>0</v>
      </c>
      <c r="O20" s="94">
        <v>28</v>
      </c>
      <c r="P20" s="94">
        <v>2</v>
      </c>
      <c r="Q20" s="95">
        <v>0</v>
      </c>
      <c r="R20" s="108">
        <f>IF(Stat!$AG$7=0,0,C20/Stat!$AG$7)</f>
        <v>0</v>
      </c>
      <c r="S20" s="108">
        <f t="shared" si="4"/>
        <v>0</v>
      </c>
      <c r="T20" s="108">
        <f t="shared" si="5"/>
        <v>0</v>
      </c>
      <c r="U20" s="12">
        <f>IF(Stat!$AG$7=0,0,H20/Stat!$AG$7)</f>
        <v>0</v>
      </c>
      <c r="V20" s="12">
        <f t="shared" si="6"/>
        <v>0</v>
      </c>
      <c r="W20" s="113">
        <f t="shared" si="0"/>
        <v>0</v>
      </c>
      <c r="X20" s="12">
        <f>IF(Stat!$AG$7=0,0,M20/Stat!$AG$7)</f>
        <v>2.6255049047893827E-2</v>
      </c>
      <c r="Y20" s="12">
        <f t="shared" si="1"/>
        <v>5.7124921531701192E-2</v>
      </c>
      <c r="Z20" s="12">
        <f t="shared" si="7"/>
        <v>0.32967032967032966</v>
      </c>
      <c r="AA20" s="12">
        <f>IF(Stat!$AG$7=0,0,SUM(C20,M20)/Stat!$AG$7)</f>
        <v>2.6255049047893827E-2</v>
      </c>
      <c r="AB20" s="13">
        <f t="shared" si="2"/>
        <v>4.5386533665835414E-2</v>
      </c>
      <c r="AC20" s="12">
        <f t="shared" ref="AC20:AC28" si="8">IF(C20+M20=0,0,SUM(E20:F20,O20:P20)/SUM(C20,M20))</f>
        <v>0.32967032967032966</v>
      </c>
    </row>
    <row r="21" spans="1:29" ht="39" thickBot="1" x14ac:dyDescent="0.3">
      <c r="A21" s="19">
        <v>12</v>
      </c>
      <c r="B21" s="20" t="s">
        <v>583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39</v>
      </c>
      <c r="I21" s="26">
        <v>0</v>
      </c>
      <c r="J21" s="26">
        <v>5</v>
      </c>
      <c r="K21" s="26">
        <v>3</v>
      </c>
      <c r="L21" s="26">
        <v>0</v>
      </c>
      <c r="M21" s="26">
        <v>59</v>
      </c>
      <c r="N21" s="26">
        <v>0</v>
      </c>
      <c r="O21" s="26">
        <v>20</v>
      </c>
      <c r="P21" s="26">
        <v>4</v>
      </c>
      <c r="Q21" s="26">
        <v>0</v>
      </c>
      <c r="R21" s="108">
        <f>IF(Stat!$AG$7=0,0,C21/Stat!$AG$7)</f>
        <v>0</v>
      </c>
      <c r="S21" s="108">
        <f t="shared" si="4"/>
        <v>0</v>
      </c>
      <c r="T21" s="108">
        <f t="shared" si="5"/>
        <v>0</v>
      </c>
      <c r="U21" s="12">
        <f>IF(Stat!$AG$7=0,0,H21/Stat!$AG$7)</f>
        <v>1.1252163877668782E-2</v>
      </c>
      <c r="V21" s="12">
        <f t="shared" si="6"/>
        <v>9.4660194174757281E-2</v>
      </c>
      <c r="W21" s="113">
        <f t="shared" si="0"/>
        <v>0.20512820512820512</v>
      </c>
      <c r="X21" s="12">
        <f>IF(Stat!$AG$7=0,0,M21/Stat!$AG$7)</f>
        <v>1.7022504327755338E-2</v>
      </c>
      <c r="Y21" s="12">
        <f t="shared" si="1"/>
        <v>3.7037037037037035E-2</v>
      </c>
      <c r="Z21" s="12">
        <f t="shared" si="7"/>
        <v>0.40677966101694918</v>
      </c>
      <c r="AA21" s="12">
        <f>IF(Stat!$AG$7=0,0,SUM(C21,M21)/Stat!$AG$7)</f>
        <v>1.7022504327755338E-2</v>
      </c>
      <c r="AB21" s="13">
        <f t="shared" si="2"/>
        <v>2.9426433915211971E-2</v>
      </c>
      <c r="AC21" s="12">
        <f t="shared" si="8"/>
        <v>0.40677966101694918</v>
      </c>
    </row>
    <row r="22" spans="1:29" ht="15.75" thickBot="1" x14ac:dyDescent="0.3">
      <c r="A22" s="19">
        <v>13</v>
      </c>
      <c r="B22" s="20" t="s">
        <v>597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108">
        <f>IF(Stat!$AG$7=0,0,C22/Stat!$AG$7)</f>
        <v>0</v>
      </c>
      <c r="S22" s="108">
        <f t="shared" si="4"/>
        <v>0</v>
      </c>
      <c r="T22" s="108">
        <f t="shared" si="5"/>
        <v>0</v>
      </c>
      <c r="U22" s="12">
        <f>IF(Stat!$AG$7=0,0,H22/Stat!$AG$7)</f>
        <v>0</v>
      </c>
      <c r="V22" s="12">
        <f t="shared" si="6"/>
        <v>0</v>
      </c>
      <c r="W22" s="113">
        <f t="shared" si="0"/>
        <v>0</v>
      </c>
      <c r="X22" s="12">
        <f>IF(Stat!$AG$7=0,0,M22/Stat!$AG$7)</f>
        <v>0</v>
      </c>
      <c r="Y22" s="12">
        <f t="shared" si="1"/>
        <v>0</v>
      </c>
      <c r="Z22" s="12">
        <f t="shared" si="7"/>
        <v>0</v>
      </c>
      <c r="AA22" s="12">
        <f>IF(Stat!$AG$7=0,0,SUM(C22,M22)/Stat!$AG$7)</f>
        <v>0</v>
      </c>
      <c r="AB22" s="13">
        <f t="shared" si="2"/>
        <v>0</v>
      </c>
      <c r="AC22" s="12">
        <f t="shared" si="8"/>
        <v>0</v>
      </c>
    </row>
    <row r="23" spans="1:29" ht="15.75" thickBot="1" x14ac:dyDescent="0.3">
      <c r="A23" s="19">
        <v>14</v>
      </c>
      <c r="B23" s="20" t="s">
        <v>584</v>
      </c>
      <c r="C23" s="26">
        <v>196</v>
      </c>
      <c r="D23" s="26">
        <v>0</v>
      </c>
      <c r="E23" s="26">
        <v>53</v>
      </c>
      <c r="F23" s="26">
        <v>6</v>
      </c>
      <c r="G23" s="26">
        <v>1</v>
      </c>
      <c r="H23" s="26">
        <v>224</v>
      </c>
      <c r="I23" s="26">
        <v>0</v>
      </c>
      <c r="J23" s="26">
        <v>40</v>
      </c>
      <c r="K23" s="26">
        <v>0</v>
      </c>
      <c r="L23" s="26">
        <v>0</v>
      </c>
      <c r="M23" s="26">
        <v>242</v>
      </c>
      <c r="N23" s="26">
        <v>0</v>
      </c>
      <c r="O23" s="26">
        <v>72</v>
      </c>
      <c r="P23" s="26">
        <v>0</v>
      </c>
      <c r="Q23" s="26">
        <v>0</v>
      </c>
      <c r="R23" s="108">
        <f>IF(Stat!$AG$7=0,0,C23/Stat!$AG$7)</f>
        <v>5.6549336410848243E-2</v>
      </c>
      <c r="S23" s="108">
        <f t="shared" si="4"/>
        <v>0.47572815533980584</v>
      </c>
      <c r="T23" s="108">
        <f t="shared" si="5"/>
        <v>0.30102040816326531</v>
      </c>
      <c r="U23" s="12">
        <f>IF(Stat!$AG$7=0,0,H23/Stat!$AG$7)</f>
        <v>6.4627813040969415E-2</v>
      </c>
      <c r="V23" s="12">
        <f t="shared" si="6"/>
        <v>0.5436893203883495</v>
      </c>
      <c r="W23" s="113">
        <f t="shared" si="0"/>
        <v>0.17857142857142858</v>
      </c>
      <c r="X23" s="12">
        <f>IF(Stat!$AG$7=0,0,M23/Stat!$AG$7)</f>
        <v>6.9821119446047311E-2</v>
      </c>
      <c r="Y23" s="12">
        <f t="shared" si="1"/>
        <v>0.15191462649089768</v>
      </c>
      <c r="Z23" s="12">
        <f t="shared" si="7"/>
        <v>0.2975206611570248</v>
      </c>
      <c r="AA23" s="12">
        <f>IF(Stat!$AG$7=0,0,SUM(C23,M23)/Stat!$AG$7)</f>
        <v>0.12637045585689555</v>
      </c>
      <c r="AB23" s="13">
        <f t="shared" si="2"/>
        <v>0.21845386533665836</v>
      </c>
      <c r="AC23" s="12">
        <f t="shared" si="8"/>
        <v>0.29908675799086759</v>
      </c>
    </row>
    <row r="24" spans="1:29" ht="15.75" thickBot="1" x14ac:dyDescent="0.3">
      <c r="A24" s="19">
        <v>15</v>
      </c>
      <c r="B24" s="20" t="s">
        <v>585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89</v>
      </c>
      <c r="I24" s="26">
        <v>0</v>
      </c>
      <c r="J24" s="26">
        <v>23</v>
      </c>
      <c r="K24" s="26">
        <v>1</v>
      </c>
      <c r="L24" s="26">
        <v>1</v>
      </c>
      <c r="M24" s="26">
        <v>83</v>
      </c>
      <c r="N24" s="26">
        <v>0</v>
      </c>
      <c r="O24" s="26">
        <v>28</v>
      </c>
      <c r="P24" s="26">
        <v>2</v>
      </c>
      <c r="Q24" s="26">
        <v>1</v>
      </c>
      <c r="R24" s="108">
        <f>IF(Stat!$AG$7=0,0,C24/Stat!$AG$7)</f>
        <v>0</v>
      </c>
      <c r="S24" s="108">
        <f t="shared" si="4"/>
        <v>0</v>
      </c>
      <c r="T24" s="108">
        <f t="shared" si="5"/>
        <v>0</v>
      </c>
      <c r="U24" s="12">
        <f>IF(Stat!$AG$7=0,0,H24/Stat!$AG$7)</f>
        <v>2.567801500288517E-2</v>
      </c>
      <c r="V24" s="12">
        <f t="shared" si="6"/>
        <v>0.21601941747572814</v>
      </c>
      <c r="W24" s="113">
        <f t="shared" si="0"/>
        <v>0.2696629213483146</v>
      </c>
      <c r="X24" s="12">
        <f>IF(Stat!$AG$7=0,0,M24/Stat!$AG$7)</f>
        <v>2.3946912867859205E-2</v>
      </c>
      <c r="Y24" s="12">
        <f t="shared" si="1"/>
        <v>5.2102950408035156E-2</v>
      </c>
      <c r="Z24" s="12">
        <f t="shared" si="7"/>
        <v>0.36144578313253012</v>
      </c>
      <c r="AA24" s="12">
        <f>IF(Stat!$AG$7=0,0,SUM(C24,M24)/Stat!$AG$7)</f>
        <v>2.3946912867859205E-2</v>
      </c>
      <c r="AB24" s="13">
        <f t="shared" si="2"/>
        <v>4.139650872817955E-2</v>
      </c>
      <c r="AC24" s="12">
        <f t="shared" si="8"/>
        <v>0.36144578313253012</v>
      </c>
    </row>
    <row r="25" spans="1:29" ht="15.75" thickBot="1" x14ac:dyDescent="0.3">
      <c r="A25" s="19">
        <v>16</v>
      </c>
      <c r="B25" s="20" t="s">
        <v>598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108">
        <f>IF(Stat!$AG$7=0,0,C25/Stat!$AG$7)</f>
        <v>0</v>
      </c>
      <c r="S25" s="108">
        <f t="shared" si="4"/>
        <v>0</v>
      </c>
      <c r="T25" s="108">
        <f t="shared" si="5"/>
        <v>0</v>
      </c>
      <c r="U25" s="12">
        <f>IF(Stat!$AG$7=0,0,H25/Stat!$AG$7)</f>
        <v>0</v>
      </c>
      <c r="V25" s="12">
        <f t="shared" si="6"/>
        <v>0</v>
      </c>
      <c r="W25" s="113">
        <f t="shared" si="0"/>
        <v>0</v>
      </c>
      <c r="X25" s="12">
        <f>IF(Stat!$AG$7=0,0,M25/Stat!$AG$7)</f>
        <v>0</v>
      </c>
      <c r="Y25" s="12">
        <f t="shared" si="1"/>
        <v>0</v>
      </c>
      <c r="Z25" s="12">
        <f t="shared" si="7"/>
        <v>0</v>
      </c>
      <c r="AA25" s="12">
        <f>IF(Stat!$AG$7=0,0,SUM(C25,M25)/Stat!$AG$7)</f>
        <v>0</v>
      </c>
      <c r="AB25" s="13">
        <f t="shared" si="2"/>
        <v>0</v>
      </c>
      <c r="AC25" s="12">
        <f t="shared" si="8"/>
        <v>0</v>
      </c>
    </row>
    <row r="26" spans="1:29" ht="30" customHeight="1" thickBot="1" x14ac:dyDescent="0.3">
      <c r="A26" s="19">
        <v>17</v>
      </c>
      <c r="B26" s="20" t="s">
        <v>586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150</v>
      </c>
      <c r="I26" s="26">
        <v>0</v>
      </c>
      <c r="J26" s="26">
        <v>39</v>
      </c>
      <c r="K26" s="26">
        <v>2</v>
      </c>
      <c r="L26" s="26">
        <v>0</v>
      </c>
      <c r="M26" s="26">
        <v>122</v>
      </c>
      <c r="N26" s="26">
        <v>0</v>
      </c>
      <c r="O26" s="26">
        <v>45</v>
      </c>
      <c r="P26" s="26">
        <v>3</v>
      </c>
      <c r="Q26" s="26">
        <v>0</v>
      </c>
      <c r="R26" s="108">
        <f>IF(Stat!$AG$7=0,0,C26/Stat!$AG$7)</f>
        <v>0</v>
      </c>
      <c r="S26" s="108">
        <f t="shared" si="4"/>
        <v>0</v>
      </c>
      <c r="T26" s="108">
        <f t="shared" si="5"/>
        <v>0</v>
      </c>
      <c r="U26" s="12">
        <f>IF(Stat!$AG$7=0,0,H26/Stat!$AG$7)</f>
        <v>4.3277553375649161E-2</v>
      </c>
      <c r="V26" s="12">
        <f t="shared" si="6"/>
        <v>0.36407766990291263</v>
      </c>
      <c r="W26" s="113">
        <f t="shared" si="0"/>
        <v>0.27333333333333332</v>
      </c>
      <c r="X26" s="12">
        <f>IF(Stat!$AG$7=0,0,M26/Stat!$AG$7)</f>
        <v>3.5199076745527989E-2</v>
      </c>
      <c r="Y26" s="12">
        <f t="shared" si="1"/>
        <v>7.6585059635907088E-2</v>
      </c>
      <c r="Z26" s="12">
        <f t="shared" si="7"/>
        <v>0.39344262295081966</v>
      </c>
      <c r="AA26" s="12">
        <f>IF(Stat!$AG$7=0,0,SUM(C26,M26)/Stat!$AG$7)</f>
        <v>3.5199076745527989E-2</v>
      </c>
      <c r="AB26" s="13">
        <f t="shared" si="2"/>
        <v>6.0847880299251873E-2</v>
      </c>
      <c r="AC26" s="12">
        <f t="shared" si="8"/>
        <v>0.39344262295081966</v>
      </c>
    </row>
    <row r="27" spans="1:29" ht="15.75" thickBot="1" x14ac:dyDescent="0.3">
      <c r="A27" s="19">
        <v>18</v>
      </c>
      <c r="B27" s="20" t="s">
        <v>587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108">
        <f>IF(Stat!$AG$7=0,0,C27/Stat!$AG$7)</f>
        <v>0</v>
      </c>
      <c r="S27" s="108">
        <f t="shared" si="4"/>
        <v>0</v>
      </c>
      <c r="T27" s="108">
        <f t="shared" si="5"/>
        <v>0</v>
      </c>
      <c r="U27" s="12">
        <f>IF(Stat!$AG$7=0,0,H27/Stat!$AG$7)</f>
        <v>0</v>
      </c>
      <c r="V27" s="12">
        <f t="shared" si="6"/>
        <v>0</v>
      </c>
      <c r="W27" s="113">
        <f t="shared" si="0"/>
        <v>0</v>
      </c>
      <c r="X27" s="12">
        <f>IF(Stat!$AG$7=0,0,M27/Stat!$AG$7)</f>
        <v>0</v>
      </c>
      <c r="Y27" s="12">
        <f t="shared" si="1"/>
        <v>0</v>
      </c>
      <c r="Z27" s="12">
        <f t="shared" si="7"/>
        <v>0</v>
      </c>
      <c r="AA27" s="12">
        <f>IF(Stat!$AG$7=0,0,SUM(C27,M27)/Stat!$AG$7)</f>
        <v>0</v>
      </c>
      <c r="AB27" s="13">
        <f t="shared" si="2"/>
        <v>0</v>
      </c>
      <c r="AC27" s="12">
        <f t="shared" si="8"/>
        <v>0</v>
      </c>
    </row>
    <row r="28" spans="1:29" ht="15.75" thickBot="1" x14ac:dyDescent="0.3">
      <c r="A28" s="19">
        <v>19</v>
      </c>
      <c r="B28" s="20" t="s">
        <v>599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108">
        <f>IF(Stat!$AG$7=0,0,C28/Stat!$AG$7)</f>
        <v>0</v>
      </c>
      <c r="S28" s="108">
        <f t="shared" si="4"/>
        <v>0</v>
      </c>
      <c r="T28" s="108">
        <f t="shared" si="5"/>
        <v>0</v>
      </c>
      <c r="U28" s="12">
        <f>IF(Stat!$AG$7=0,0,H28/Stat!$AG$7)</f>
        <v>0</v>
      </c>
      <c r="V28" s="12">
        <f t="shared" si="6"/>
        <v>0</v>
      </c>
      <c r="W28" s="113">
        <f t="shared" si="0"/>
        <v>0</v>
      </c>
      <c r="X28" s="12">
        <f>IF(Stat!$AG$7=0,0,M28/Stat!$AG$7)</f>
        <v>0</v>
      </c>
      <c r="Y28" s="12">
        <f t="shared" si="1"/>
        <v>0</v>
      </c>
      <c r="Z28" s="12">
        <f t="shared" si="7"/>
        <v>0</v>
      </c>
      <c r="AA28" s="12">
        <f>IF(Stat!$AG$7=0,0,SUM(C28,M28)/Stat!$AG$7)</f>
        <v>0</v>
      </c>
      <c r="AB28" s="13">
        <f t="shared" si="2"/>
        <v>0</v>
      </c>
      <c r="AC28" s="12">
        <f t="shared" si="8"/>
        <v>0</v>
      </c>
    </row>
    <row r="29" spans="1:29" ht="15.75" thickBot="1" x14ac:dyDescent="0.3">
      <c r="A29" s="19">
        <v>20</v>
      </c>
      <c r="B29" s="20" t="s">
        <v>588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108">
        <f>IF(Stat!$AG$7=0,0,C29/Stat!$AG$7)</f>
        <v>0</v>
      </c>
      <c r="S29" s="108">
        <f t="shared" si="4"/>
        <v>0</v>
      </c>
      <c r="T29" s="108">
        <f t="shared" si="5"/>
        <v>0</v>
      </c>
      <c r="U29" s="12">
        <f>IF(Stat!$AG$7=0,0,H29/Stat!$AG$7)</f>
        <v>0</v>
      </c>
      <c r="V29" s="12">
        <f t="shared" si="6"/>
        <v>0</v>
      </c>
      <c r="W29" s="113">
        <f t="shared" si="0"/>
        <v>0</v>
      </c>
      <c r="X29" s="12">
        <f>IF(Stat!$AG$7=0,0,M29/Stat!$AG$7)</f>
        <v>0</v>
      </c>
      <c r="Y29" s="12">
        <f t="shared" si="1"/>
        <v>0</v>
      </c>
      <c r="Z29" s="12">
        <f t="shared" ref="Z29:Z31" si="9">IF(M29=0,0,SUM(O29:P29)/M29)</f>
        <v>0</v>
      </c>
      <c r="AA29" s="12">
        <f>IF(Stat!$AG$7=0,0,SUM(C29,M29)/Stat!$AG$7)</f>
        <v>0</v>
      </c>
      <c r="AB29" s="13">
        <f t="shared" si="2"/>
        <v>0</v>
      </c>
      <c r="AC29" s="12">
        <f t="shared" ref="AC29:AC31" si="10">IF(C29+M29=0,0,SUM(E29:F29,O29:P29)/SUM(C29,M29))</f>
        <v>0</v>
      </c>
    </row>
    <row r="30" spans="1:29" ht="15.75" thickBot="1" x14ac:dyDescent="0.3">
      <c r="A30" s="19">
        <v>21</v>
      </c>
      <c r="B30" s="20" t="s">
        <v>589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108">
        <f>IF(Stat!$AG$7=0,0,C30/Stat!$AG$7)</f>
        <v>0</v>
      </c>
      <c r="S30" s="108">
        <f t="shared" si="4"/>
        <v>0</v>
      </c>
      <c r="T30" s="108">
        <f t="shared" si="5"/>
        <v>0</v>
      </c>
      <c r="U30" s="12">
        <f>IF(Stat!$AG$7=0,0,H30/Stat!$AG$7)</f>
        <v>0</v>
      </c>
      <c r="V30" s="12">
        <f t="shared" si="6"/>
        <v>0</v>
      </c>
      <c r="W30" s="113">
        <f t="shared" si="0"/>
        <v>0</v>
      </c>
      <c r="X30" s="12">
        <f>IF(Stat!$AG$7=0,0,M30/Stat!$AG$7)</f>
        <v>0</v>
      </c>
      <c r="Y30" s="12">
        <f t="shared" si="1"/>
        <v>0</v>
      </c>
      <c r="Z30" s="12">
        <f t="shared" si="9"/>
        <v>0</v>
      </c>
      <c r="AA30" s="12">
        <f>IF(Stat!$AG$7=0,0,SUM(C30,M30)/Stat!$AG$7)</f>
        <v>0</v>
      </c>
      <c r="AB30" s="13">
        <f t="shared" si="2"/>
        <v>0</v>
      </c>
      <c r="AC30" s="12">
        <f t="shared" si="10"/>
        <v>0</v>
      </c>
    </row>
    <row r="31" spans="1:29" ht="15.75" thickBot="1" x14ac:dyDescent="0.3">
      <c r="A31" s="19">
        <v>22</v>
      </c>
      <c r="B31" s="20" t="s">
        <v>1074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108">
        <f>IF(Stat!$AG$7=0,0,C31/Stat!$AG$7)</f>
        <v>0</v>
      </c>
      <c r="S31" s="108">
        <f t="shared" si="4"/>
        <v>0</v>
      </c>
      <c r="T31" s="108">
        <f t="shared" si="5"/>
        <v>0</v>
      </c>
      <c r="U31" s="12">
        <f>IF(Stat!$AG$7=0,0,H31/Stat!$AG$7)</f>
        <v>0</v>
      </c>
      <c r="V31" s="12">
        <f t="shared" si="6"/>
        <v>0</v>
      </c>
      <c r="W31" s="113">
        <f t="shared" si="0"/>
        <v>0</v>
      </c>
      <c r="X31" s="12">
        <f>IF(Stat!$AG$7=0,0,M31/Stat!$AG$7)</f>
        <v>0</v>
      </c>
      <c r="Y31" s="12">
        <f t="shared" si="1"/>
        <v>0</v>
      </c>
      <c r="Z31" s="12">
        <f t="shared" si="9"/>
        <v>0</v>
      </c>
      <c r="AA31" s="12">
        <f>IF(Stat!$AG$7=0,0,SUM(C31,M31)/Stat!$AG$7)</f>
        <v>0</v>
      </c>
      <c r="AB31" s="13">
        <f t="shared" si="2"/>
        <v>0</v>
      </c>
      <c r="AC31" s="12">
        <f t="shared" si="10"/>
        <v>0</v>
      </c>
    </row>
    <row r="32" spans="1:29" ht="15.75" thickBot="1" x14ac:dyDescent="0.3">
      <c r="A32" s="19">
        <v>23</v>
      </c>
      <c r="B32" s="20" t="s">
        <v>1073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108">
        <f>IF(Stat!$AG$7=0,0,C32/Stat!$AG$7)</f>
        <v>0</v>
      </c>
      <c r="S32" s="108">
        <f t="shared" si="4"/>
        <v>0</v>
      </c>
      <c r="T32" s="108">
        <f t="shared" si="5"/>
        <v>0</v>
      </c>
      <c r="U32" s="12">
        <f>IF(Stat!$AG$7=0,0,H32/Stat!$AG$7)</f>
        <v>0</v>
      </c>
      <c r="V32" s="12">
        <f t="shared" si="6"/>
        <v>0</v>
      </c>
      <c r="W32" s="113">
        <f t="shared" si="0"/>
        <v>0</v>
      </c>
      <c r="X32" s="12">
        <f>IF(Stat!$AG$7=0,0,M32/Stat!$AG$7)</f>
        <v>0</v>
      </c>
      <c r="Y32" s="12">
        <f t="shared" ref="Y32:Y33" si="11">IF(M32=0,0,M32/$M$34)</f>
        <v>0</v>
      </c>
      <c r="Z32" s="12">
        <f t="shared" ref="Z32:Z33" si="12">IF(M32=0,0,SUM(O32:P32)/M32)</f>
        <v>0</v>
      </c>
      <c r="AA32" s="12">
        <f>IF(Stat!$AG$7=0,0,SUM(C32,M32)/Stat!$AG$7)</f>
        <v>0</v>
      </c>
      <c r="AB32" s="13">
        <f t="shared" ref="AB32:AB33" si="13">IF(C32+M32=0,0,SUM(C32,M32)/SUM($M$34,$C$34))</f>
        <v>0</v>
      </c>
      <c r="AC32" s="12">
        <f t="shared" ref="AC32:AC33" si="14">IF(C32+M32=0,0,SUM(E32:F32,O32:P32)/SUM(C32,M32))</f>
        <v>0</v>
      </c>
    </row>
    <row r="33" spans="1:29" ht="15.75" thickBot="1" x14ac:dyDescent="0.3">
      <c r="A33" s="19">
        <v>24</v>
      </c>
      <c r="B33" s="20" t="s">
        <v>1075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108">
        <f>IF(Stat!$AG$7=0,0,C33/Stat!$AG$7)</f>
        <v>0</v>
      </c>
      <c r="S33" s="108">
        <f t="shared" si="4"/>
        <v>0</v>
      </c>
      <c r="T33" s="108">
        <f t="shared" si="5"/>
        <v>0</v>
      </c>
      <c r="U33" s="12">
        <f>IF(Stat!$AG$7=0,0,H33/Stat!$AG$7)</f>
        <v>0</v>
      </c>
      <c r="V33" s="12">
        <f t="shared" si="6"/>
        <v>0</v>
      </c>
      <c r="W33" s="113">
        <f t="shared" si="0"/>
        <v>0</v>
      </c>
      <c r="X33" s="12">
        <f>IF(Stat!$AG$7=0,0,M33/Stat!$AG$7)</f>
        <v>0</v>
      </c>
      <c r="Y33" s="12">
        <f t="shared" si="11"/>
        <v>0</v>
      </c>
      <c r="Z33" s="12">
        <f t="shared" si="12"/>
        <v>0</v>
      </c>
      <c r="AA33" s="12">
        <f>IF(Stat!$AG$7=0,0,SUM(C33,M33)/Stat!$AG$7)</f>
        <v>0</v>
      </c>
      <c r="AB33" s="13">
        <f t="shared" si="13"/>
        <v>0</v>
      </c>
      <c r="AC33" s="12">
        <f t="shared" si="14"/>
        <v>0</v>
      </c>
    </row>
    <row r="34" spans="1:29" ht="15.75" thickBot="1" x14ac:dyDescent="0.3">
      <c r="A34" s="184" t="s">
        <v>590</v>
      </c>
      <c r="B34" s="184"/>
      <c r="C34" s="88">
        <f>SUM(C10:C33)</f>
        <v>412</v>
      </c>
      <c r="D34" s="100">
        <f t="shared" ref="D34:Q34" si="15">SUM(D10:D33)</f>
        <v>4</v>
      </c>
      <c r="E34" s="100">
        <f t="shared" si="15"/>
        <v>77</v>
      </c>
      <c r="F34" s="100">
        <f t="shared" si="15"/>
        <v>8</v>
      </c>
      <c r="G34" s="100">
        <f t="shared" si="15"/>
        <v>1</v>
      </c>
      <c r="H34" s="112">
        <f>SUM(H10:H33)</f>
        <v>1370</v>
      </c>
      <c r="I34" s="112">
        <f t="shared" si="15"/>
        <v>28</v>
      </c>
      <c r="J34" s="112">
        <f t="shared" si="15"/>
        <v>256</v>
      </c>
      <c r="K34" s="112">
        <f t="shared" si="15"/>
        <v>17</v>
      </c>
      <c r="L34" s="112">
        <f t="shared" si="15"/>
        <v>5</v>
      </c>
      <c r="M34" s="100">
        <f t="shared" si="15"/>
        <v>1593</v>
      </c>
      <c r="N34" s="100">
        <f t="shared" si="15"/>
        <v>0</v>
      </c>
      <c r="O34" s="100">
        <f t="shared" si="15"/>
        <v>435</v>
      </c>
      <c r="P34" s="100">
        <f t="shared" si="15"/>
        <v>22</v>
      </c>
      <c r="Q34" s="103">
        <f t="shared" si="15"/>
        <v>4</v>
      </c>
      <c r="R34" s="107">
        <f>IF(Stat!$AG$7=0,0,C34/Stat!$AG$7)</f>
        <v>0.11886901327178304</v>
      </c>
      <c r="S34" s="105"/>
      <c r="T34" s="107">
        <f>IF(C34=0,0,SUM(E34:F34)/C34)</f>
        <v>0.20631067961165048</v>
      </c>
      <c r="U34" s="106">
        <f>IF(Stat!$AG$7=0,0,H34/Stat!$AG$7)</f>
        <v>0.395268320830929</v>
      </c>
      <c r="V34" s="1"/>
      <c r="W34" s="14">
        <f>IF(H34=0,0,SUM(J34:K34)/H34)</f>
        <v>0.19927007299270072</v>
      </c>
      <c r="X34" s="14">
        <f>IF(Stat!$AG$7=0,0,M34/Stat!$AG$7)</f>
        <v>0.45960761684939411</v>
      </c>
      <c r="Y34" s="1"/>
      <c r="Z34" s="14">
        <f t="shared" si="7"/>
        <v>0.28688010043942247</v>
      </c>
      <c r="AA34" s="14">
        <f>IF(Stat!$AG$7=0,0,SUM(C34,H34,M34)/Stat!$AG$7)</f>
        <v>0.97374495095210623</v>
      </c>
      <c r="AB34" s="1"/>
      <c r="AC34" s="14">
        <f>IF(C34+H34+M34=0,0,SUM(E34:F34,J34:K34,O34:P34)/SUM(C34,H34,M34))</f>
        <v>0.24148148148148149</v>
      </c>
    </row>
    <row r="35" spans="1:29" x14ac:dyDescent="0.25">
      <c r="A35" s="1"/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85" t="s">
        <v>1220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</row>
    <row r="37" spans="1:29" x14ac:dyDescent="0.25">
      <c r="A37" s="40"/>
      <c r="B37" s="5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x14ac:dyDescent="0.25">
      <c r="A38" s="40"/>
      <c r="B38" s="5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x14ac:dyDescent="0.25">
      <c r="A39" s="40"/>
      <c r="B39" s="5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x14ac:dyDescent="0.25">
      <c r="A40" s="40"/>
      <c r="B40" s="5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 x14ac:dyDescent="0.25">
      <c r="A41" s="40"/>
      <c r="B41" s="5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 x14ac:dyDescent="0.25">
      <c r="A42" s="40"/>
      <c r="B42" s="5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x14ac:dyDescent="0.25">
      <c r="A43" s="40"/>
      <c r="B43" s="5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 x14ac:dyDescent="0.25">
      <c r="A44" s="40"/>
      <c r="B44" s="5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 x14ac:dyDescent="0.25">
      <c r="A45" s="40"/>
      <c r="B45" s="5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 x14ac:dyDescent="0.25">
      <c r="A46" s="40"/>
      <c r="B46" s="5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 x14ac:dyDescent="0.25">
      <c r="A47" s="40"/>
      <c r="B47" s="5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</sheetData>
  <sheetProtection password="9456" sheet="1" objects="1" scenarios="1" formatCells="0"/>
  <mergeCells count="18">
    <mergeCell ref="A34:B34"/>
    <mergeCell ref="A36:AC36"/>
    <mergeCell ref="A6:A8"/>
    <mergeCell ref="B6:B8"/>
    <mergeCell ref="U7:W7"/>
    <mergeCell ref="X7:Z7"/>
    <mergeCell ref="AA7:AC7"/>
    <mergeCell ref="C7:G7"/>
    <mergeCell ref="M7:Q7"/>
    <mergeCell ref="R6:AC6"/>
    <mergeCell ref="R7:T7"/>
    <mergeCell ref="C6:Q6"/>
    <mergeCell ref="H7:L7"/>
    <mergeCell ref="A1:P1"/>
    <mergeCell ref="U1:AC1"/>
    <mergeCell ref="A2:AC2"/>
    <mergeCell ref="A3:AC3"/>
    <mergeCell ref="A4:AC4"/>
  </mergeCells>
  <conditionalFormatting sqref="Z10:Z28 AC10:AC28 AC34 Z34 W10:W34">
    <cfRule type="cellIs" dxfId="19" priority="11" stopIfTrue="1" operator="greaterThan">
      <formula>0.3</formula>
    </cfRule>
  </conditionalFormatting>
  <conditionalFormatting sqref="C12:D12">
    <cfRule type="notContainsBlanks" dxfId="18" priority="12">
      <formula>LEN(TRIM(C12))&gt;0</formula>
    </cfRule>
  </conditionalFormatting>
  <conditionalFormatting sqref="E12:L12">
    <cfRule type="notContainsBlanks" dxfId="17" priority="9">
      <formula>LEN(TRIM(E12))&gt;0</formula>
    </cfRule>
  </conditionalFormatting>
  <conditionalFormatting sqref="C13:D13">
    <cfRule type="notContainsBlanks" dxfId="16" priority="6">
      <formula>LEN(TRIM(C13))&gt;0</formula>
    </cfRule>
  </conditionalFormatting>
  <conditionalFormatting sqref="E13:L13">
    <cfRule type="notContainsBlanks" dxfId="15" priority="5">
      <formula>LEN(TRIM(E13))&gt;0</formula>
    </cfRule>
  </conditionalFormatting>
  <conditionalFormatting sqref="Z29:Z31 AC29:AC31">
    <cfRule type="cellIs" dxfId="14" priority="3" stopIfTrue="1" operator="greaterThan">
      <formula>0.3</formula>
    </cfRule>
  </conditionalFormatting>
  <conditionalFormatting sqref="Z32:Z33 AC32:AC33">
    <cfRule type="cellIs" dxfId="13" priority="1" stopIfTrue="1" operator="greaterThan">
      <formula>0.3</formula>
    </cfRule>
  </conditionalFormatting>
  <dataValidations count="1">
    <dataValidation type="whole" operator="greaterThanOrEqual" allowBlank="1" showErrorMessage="1" errorTitle="Ошибка заполнения" error="Только целые числа больше 0" sqref="M19:Q19 C10:Q18 C20:Q33 R10:T33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workbookViewId="0">
      <pane ySplit="9" topLeftCell="A10" activePane="bottomLeft" state="frozen"/>
      <selection pane="bottomLeft" activeCell="C10" sqref="C10:L33"/>
    </sheetView>
  </sheetViews>
  <sheetFormatPr defaultRowHeight="15" x14ac:dyDescent="0.25"/>
  <cols>
    <col min="1" max="1" width="7.42578125" style="51" customWidth="1"/>
    <col min="2" max="2" width="18.7109375" style="51" customWidth="1"/>
    <col min="3" max="3" width="11.85546875" style="51" customWidth="1"/>
    <col min="4" max="4" width="11.140625" style="51" customWidth="1"/>
    <col min="5" max="5" width="9.42578125" style="51" customWidth="1"/>
    <col min="6" max="6" width="12.140625" style="51" customWidth="1"/>
    <col min="7" max="9" width="11.140625" style="51" customWidth="1"/>
    <col min="10" max="10" width="9.42578125" style="51" customWidth="1"/>
    <col min="11" max="12" width="13" style="51" customWidth="1"/>
    <col min="13" max="21" width="8.5703125" style="51" customWidth="1"/>
    <col min="22" max="16384" width="9.140625" style="51"/>
  </cols>
  <sheetData>
    <row r="1" spans="1:47" x14ac:dyDescent="0.25">
      <c r="A1" s="177" t="str">
        <f>Otchet!C6</f>
        <v>Управление образования администрации муниципального образования г. Бердска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87"/>
      <c r="M1" s="147" t="s">
        <v>1221</v>
      </c>
      <c r="N1" s="147"/>
      <c r="O1" s="147"/>
      <c r="P1" s="147"/>
      <c r="Q1" s="147"/>
      <c r="R1" s="147"/>
      <c r="S1" s="147"/>
      <c r="T1" s="147"/>
      <c r="U1" s="147"/>
    </row>
    <row r="2" spans="1:47" ht="23.25" x14ac:dyDescent="0.35">
      <c r="A2" s="148" t="s">
        <v>563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47" ht="23.25" x14ac:dyDescent="0.35">
      <c r="A3" s="148" t="s">
        <v>545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47" ht="23.25" x14ac:dyDescent="0.35">
      <c r="A4" s="148" t="s">
        <v>591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47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47" ht="15.75" thickBot="1" x14ac:dyDescent="0.3">
      <c r="A6" s="173" t="s">
        <v>557</v>
      </c>
      <c r="B6" s="173" t="s">
        <v>564</v>
      </c>
      <c r="C6" s="191" t="s">
        <v>565</v>
      </c>
      <c r="D6" s="192"/>
      <c r="E6" s="192"/>
      <c r="F6" s="192"/>
      <c r="G6" s="192"/>
      <c r="H6" s="192"/>
      <c r="I6" s="192"/>
      <c r="J6" s="192"/>
      <c r="K6" s="192"/>
      <c r="L6" s="193"/>
      <c r="M6" s="195" t="s">
        <v>566</v>
      </c>
      <c r="N6" s="195"/>
      <c r="O6" s="195"/>
      <c r="P6" s="195"/>
      <c r="Q6" s="195"/>
      <c r="R6" s="195"/>
      <c r="S6" s="195"/>
      <c r="T6" s="195"/>
      <c r="U6" s="195"/>
    </row>
    <row r="7" spans="1:47" ht="14.85" customHeight="1" thickBot="1" x14ac:dyDescent="0.3">
      <c r="A7" s="173"/>
      <c r="B7" s="173"/>
      <c r="C7" s="188" t="s">
        <v>592</v>
      </c>
      <c r="D7" s="189"/>
      <c r="E7" s="189"/>
      <c r="F7" s="189"/>
      <c r="G7" s="190"/>
      <c r="H7" s="188" t="s">
        <v>593</v>
      </c>
      <c r="I7" s="189"/>
      <c r="J7" s="189"/>
      <c r="K7" s="189"/>
      <c r="L7" s="190"/>
      <c r="M7" s="186" t="s">
        <v>592</v>
      </c>
      <c r="N7" s="186"/>
      <c r="O7" s="186"/>
      <c r="P7" s="186" t="s">
        <v>593</v>
      </c>
      <c r="Q7" s="186"/>
      <c r="R7" s="186"/>
      <c r="S7" s="187" t="s">
        <v>594</v>
      </c>
      <c r="T7" s="187"/>
      <c r="U7" s="187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 ht="46.5" customHeight="1" thickBot="1" x14ac:dyDescent="0.3">
      <c r="A8" s="173"/>
      <c r="B8" s="173"/>
      <c r="C8" s="85" t="s">
        <v>569</v>
      </c>
      <c r="D8" s="63" t="s">
        <v>1055</v>
      </c>
      <c r="E8" s="85" t="s">
        <v>570</v>
      </c>
      <c r="F8" s="85" t="s">
        <v>571</v>
      </c>
      <c r="G8" s="63" t="s">
        <v>1064</v>
      </c>
      <c r="H8" s="85" t="s">
        <v>569</v>
      </c>
      <c r="I8" s="63" t="s">
        <v>1055</v>
      </c>
      <c r="J8" s="85" t="s">
        <v>570</v>
      </c>
      <c r="K8" s="85" t="s">
        <v>571</v>
      </c>
      <c r="L8" s="63" t="s">
        <v>1064</v>
      </c>
      <c r="M8" s="85" t="s">
        <v>572</v>
      </c>
      <c r="N8" s="85" t="s">
        <v>573</v>
      </c>
      <c r="O8" s="85" t="s">
        <v>574</v>
      </c>
      <c r="P8" s="85" t="s">
        <v>572</v>
      </c>
      <c r="Q8" s="85" t="s">
        <v>573</v>
      </c>
      <c r="R8" s="85" t="s">
        <v>574</v>
      </c>
      <c r="S8" s="85" t="s">
        <v>572</v>
      </c>
      <c r="T8" s="85" t="s">
        <v>573</v>
      </c>
      <c r="U8" s="85" t="s">
        <v>574</v>
      </c>
    </row>
    <row r="9" spans="1:47" ht="15" customHeight="1" x14ac:dyDescent="0.25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84">
        <v>8</v>
      </c>
      <c r="I9" s="84">
        <v>9</v>
      </c>
      <c r="J9" s="84">
        <v>10</v>
      </c>
      <c r="K9" s="84">
        <v>11</v>
      </c>
      <c r="L9" s="84">
        <v>12</v>
      </c>
      <c r="M9" s="84">
        <v>13</v>
      </c>
      <c r="N9" s="84">
        <v>14</v>
      </c>
      <c r="O9" s="84">
        <v>15</v>
      </c>
      <c r="P9" s="84">
        <v>16</v>
      </c>
      <c r="Q9" s="84">
        <v>17</v>
      </c>
      <c r="R9" s="84">
        <v>18</v>
      </c>
      <c r="S9" s="84">
        <v>19</v>
      </c>
      <c r="T9" s="84">
        <v>20</v>
      </c>
      <c r="U9" s="84">
        <v>21</v>
      </c>
    </row>
    <row r="10" spans="1:47" ht="15.75" thickBot="1" x14ac:dyDescent="0.3">
      <c r="A10" s="19">
        <v>1</v>
      </c>
      <c r="B10" s="18" t="s">
        <v>575</v>
      </c>
      <c r="C10" s="26">
        <v>141</v>
      </c>
      <c r="D10" s="26">
        <v>0</v>
      </c>
      <c r="E10" s="26">
        <v>28</v>
      </c>
      <c r="F10" s="26">
        <v>0</v>
      </c>
      <c r="G10" s="26">
        <v>0</v>
      </c>
      <c r="H10" s="26">
        <v>160</v>
      </c>
      <c r="I10" s="26">
        <v>0</v>
      </c>
      <c r="J10" s="26">
        <v>64</v>
      </c>
      <c r="K10" s="26">
        <v>1</v>
      </c>
      <c r="L10" s="26">
        <v>0</v>
      </c>
      <c r="M10" s="12">
        <f>IF(Stat!$AH$7=0,0,C10/Stat!$AH$7)</f>
        <v>5.8921855411617215E-2</v>
      </c>
      <c r="N10" s="12">
        <f t="shared" ref="N10:N33" si="0">IF(C10=0,0,C10/$C$34)</f>
        <v>7.7345035655512887E-2</v>
      </c>
      <c r="O10" s="12">
        <f t="shared" ref="O10:O20" si="1">IF(C10=0,0,SUM(E10:F10)/C10)</f>
        <v>0.19858156028368795</v>
      </c>
      <c r="P10" s="12">
        <f>IF(Stat!$AH$7=0,0,H10/Stat!$AH$7)</f>
        <v>6.6861679899707482E-2</v>
      </c>
      <c r="Q10" s="12">
        <f t="shared" ref="Q10:Q33" si="2">IF(H10=0,0,H10/$H$34)</f>
        <v>8.7193460490463212E-2</v>
      </c>
      <c r="R10" s="12">
        <f t="shared" ref="R10:R34" si="3">IF(H10=0,0,SUM(J10:K10)/H10)</f>
        <v>0.40625</v>
      </c>
      <c r="S10" s="12">
        <f>IF(Stat!$AH$7=0,0,SUM(C10,H10)/Stat!$AH$7)</f>
        <v>0.12578353531132469</v>
      </c>
      <c r="T10" s="12">
        <f t="shared" ref="T10:T33" si="4">IF(C10+H10=0,0,SUM(C10,H10)/SUM($H$34,$C$34))</f>
        <v>8.2285401858939317E-2</v>
      </c>
      <c r="U10" s="12">
        <f t="shared" ref="U10:U34" si="5">IF(C10+H10=0,0,SUM(E10:F10,J10:K10)/SUM(C10,H10))</f>
        <v>0.30897009966777411</v>
      </c>
    </row>
    <row r="11" spans="1:47" ht="15.75" thickBot="1" x14ac:dyDescent="0.3">
      <c r="A11" s="19">
        <v>2</v>
      </c>
      <c r="B11" s="18" t="s">
        <v>576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3</v>
      </c>
      <c r="I11" s="26">
        <v>0</v>
      </c>
      <c r="J11" s="26">
        <v>0</v>
      </c>
      <c r="K11" s="26">
        <v>0</v>
      </c>
      <c r="L11" s="26">
        <v>0</v>
      </c>
      <c r="M11" s="12">
        <f>IF(Stat!$AH$7=0,0,C11/Stat!$AH$7)</f>
        <v>0</v>
      </c>
      <c r="N11" s="12">
        <f t="shared" si="0"/>
        <v>0</v>
      </c>
      <c r="O11" s="12">
        <f t="shared" si="1"/>
        <v>0</v>
      </c>
      <c r="P11" s="12">
        <f>IF(Stat!$AH$7=0,0,H11/Stat!$AH$7)</f>
        <v>1.2536564981195152E-3</v>
      </c>
      <c r="Q11" s="12">
        <f t="shared" si="2"/>
        <v>1.6348773841961854E-3</v>
      </c>
      <c r="R11" s="12">
        <f t="shared" si="3"/>
        <v>0</v>
      </c>
      <c r="S11" s="12">
        <f>IF(Stat!$AH$7=0,0,SUM(C11,H11)/Stat!$AH$7)</f>
        <v>1.2536564981195152E-3</v>
      </c>
      <c r="T11" s="12">
        <f t="shared" si="4"/>
        <v>8.2012028430836518E-4</v>
      </c>
      <c r="U11" s="12">
        <f t="shared" si="5"/>
        <v>0</v>
      </c>
    </row>
    <row r="12" spans="1:47" ht="15.75" thickBot="1" x14ac:dyDescent="0.3">
      <c r="A12" s="19">
        <v>3</v>
      </c>
      <c r="B12" s="20" t="s">
        <v>595</v>
      </c>
      <c r="C12" s="26">
        <v>158</v>
      </c>
      <c r="D12" s="26">
        <v>0</v>
      </c>
      <c r="E12" s="26">
        <v>48</v>
      </c>
      <c r="F12" s="26">
        <v>1</v>
      </c>
      <c r="G12" s="26">
        <v>0</v>
      </c>
      <c r="H12" s="26">
        <v>176</v>
      </c>
      <c r="I12" s="26">
        <v>0</v>
      </c>
      <c r="J12" s="26">
        <v>54</v>
      </c>
      <c r="K12" s="26">
        <v>1</v>
      </c>
      <c r="L12" s="26">
        <v>1</v>
      </c>
      <c r="M12" s="12">
        <f>IF(Stat!$AH$7=0,0,C12/Stat!$AH$7)</f>
        <v>6.6025908900961133E-2</v>
      </c>
      <c r="N12" s="12">
        <f t="shared" si="0"/>
        <v>8.667032364234778E-2</v>
      </c>
      <c r="O12" s="12">
        <f t="shared" si="1"/>
        <v>0.310126582278481</v>
      </c>
      <c r="P12" s="12">
        <f>IF(Stat!$AH$7=0,0,H12/Stat!$AH$7)</f>
        <v>7.3547847889678233E-2</v>
      </c>
      <c r="Q12" s="12">
        <f t="shared" si="2"/>
        <v>9.5912806539509537E-2</v>
      </c>
      <c r="R12" s="12">
        <f t="shared" si="3"/>
        <v>0.3125</v>
      </c>
      <c r="S12" s="12">
        <f>IF(Stat!$AH$7=0,0,SUM(C12,H12)/Stat!$AH$7)</f>
        <v>0.13957375679063935</v>
      </c>
      <c r="T12" s="12">
        <f t="shared" si="4"/>
        <v>9.1306724986331328E-2</v>
      </c>
      <c r="U12" s="12">
        <f t="shared" si="5"/>
        <v>0.31137724550898205</v>
      </c>
    </row>
    <row r="13" spans="1:47" ht="15.75" thickBot="1" x14ac:dyDescent="0.3">
      <c r="A13" s="19">
        <v>4</v>
      </c>
      <c r="B13" s="20" t="s">
        <v>596</v>
      </c>
      <c r="C13" s="26">
        <v>87</v>
      </c>
      <c r="D13" s="26">
        <v>0</v>
      </c>
      <c r="E13" s="26">
        <v>24</v>
      </c>
      <c r="F13" s="26">
        <v>0</v>
      </c>
      <c r="G13" s="26">
        <v>0</v>
      </c>
      <c r="H13" s="26">
        <v>80</v>
      </c>
      <c r="I13" s="26">
        <v>0</v>
      </c>
      <c r="J13" s="26">
        <v>22</v>
      </c>
      <c r="K13" s="26">
        <v>2</v>
      </c>
      <c r="L13" s="26">
        <v>0</v>
      </c>
      <c r="M13" s="12">
        <f>IF(Stat!$AH$7=0,0,C13/Stat!$AH$7)</f>
        <v>3.6356038445465942E-2</v>
      </c>
      <c r="N13" s="12">
        <f t="shared" si="0"/>
        <v>4.7723532638507954E-2</v>
      </c>
      <c r="O13" s="12">
        <f t="shared" si="1"/>
        <v>0.27586206896551724</v>
      </c>
      <c r="P13" s="12">
        <f>IF(Stat!$AH$7=0,0,H13/Stat!$AH$7)</f>
        <v>3.3430839949853741E-2</v>
      </c>
      <c r="Q13" s="12">
        <f t="shared" si="2"/>
        <v>4.3596730245231606E-2</v>
      </c>
      <c r="R13" s="12">
        <f t="shared" si="3"/>
        <v>0.3</v>
      </c>
      <c r="S13" s="12">
        <f>IF(Stat!$AH$7=0,0,SUM(C13,H13)/Stat!$AH$7)</f>
        <v>6.9786878395319676E-2</v>
      </c>
      <c r="T13" s="12">
        <f t="shared" si="4"/>
        <v>4.5653362493165664E-2</v>
      </c>
      <c r="U13" s="12">
        <f t="shared" si="5"/>
        <v>0.28742514970059879</v>
      </c>
    </row>
    <row r="14" spans="1:47" ht="15.75" thickBot="1" x14ac:dyDescent="0.3">
      <c r="A14" s="19">
        <v>5</v>
      </c>
      <c r="B14" s="20" t="s">
        <v>577</v>
      </c>
      <c r="C14" s="26">
        <v>50</v>
      </c>
      <c r="D14" s="26">
        <v>0</v>
      </c>
      <c r="E14" s="26">
        <v>7</v>
      </c>
      <c r="F14" s="26">
        <v>0</v>
      </c>
      <c r="G14" s="26">
        <v>0</v>
      </c>
      <c r="H14" s="26">
        <v>34</v>
      </c>
      <c r="I14" s="26">
        <v>0</v>
      </c>
      <c r="J14" s="26">
        <v>10</v>
      </c>
      <c r="K14" s="26">
        <v>1</v>
      </c>
      <c r="L14" s="26">
        <v>0</v>
      </c>
      <c r="M14" s="12">
        <f>IF(Stat!$AH$7=0,0,C14/Stat!$AH$7)</f>
        <v>2.0894274968658588E-2</v>
      </c>
      <c r="N14" s="12">
        <f t="shared" si="0"/>
        <v>2.7427317608337904E-2</v>
      </c>
      <c r="O14" s="12">
        <f t="shared" si="1"/>
        <v>0.14000000000000001</v>
      </c>
      <c r="P14" s="12">
        <f>IF(Stat!$AH$7=0,0,H14/Stat!$AH$7)</f>
        <v>1.4208106978687839E-2</v>
      </c>
      <c r="Q14" s="12">
        <f t="shared" si="2"/>
        <v>1.8528610354223433E-2</v>
      </c>
      <c r="R14" s="12">
        <f t="shared" si="3"/>
        <v>0.3235294117647059</v>
      </c>
      <c r="S14" s="12">
        <f>IF(Stat!$AH$7=0,0,SUM(C14,H14)/Stat!$AH$7)</f>
        <v>3.5102381947346425E-2</v>
      </c>
      <c r="T14" s="12">
        <f t="shared" si="4"/>
        <v>2.2963367960634227E-2</v>
      </c>
      <c r="U14" s="12">
        <f t="shared" si="5"/>
        <v>0.21428571428571427</v>
      </c>
    </row>
    <row r="15" spans="1:47" ht="15.75" thickBot="1" x14ac:dyDescent="0.3">
      <c r="A15" s="19">
        <v>6</v>
      </c>
      <c r="B15" s="20" t="s">
        <v>605</v>
      </c>
      <c r="C15" s="26">
        <v>23</v>
      </c>
      <c r="D15" s="26">
        <v>0</v>
      </c>
      <c r="E15" s="26">
        <v>2</v>
      </c>
      <c r="F15" s="26">
        <v>0</v>
      </c>
      <c r="G15" s="26">
        <v>0</v>
      </c>
      <c r="H15" s="26">
        <v>8</v>
      </c>
      <c r="I15" s="26">
        <v>0</v>
      </c>
      <c r="J15" s="26">
        <v>3</v>
      </c>
      <c r="K15" s="26">
        <v>1</v>
      </c>
      <c r="L15" s="26">
        <v>0</v>
      </c>
      <c r="M15" s="12">
        <f>IF(Stat!$AH$7=0,0,C15/Stat!$AH$7)</f>
        <v>9.6113664855829502E-3</v>
      </c>
      <c r="N15" s="12">
        <f t="shared" si="0"/>
        <v>1.2616566099835436E-2</v>
      </c>
      <c r="O15" s="12">
        <f t="shared" si="1"/>
        <v>8.6956521739130432E-2</v>
      </c>
      <c r="P15" s="12">
        <f>IF(Stat!$AH$7=0,0,H15/Stat!$AH$7)</f>
        <v>3.3430839949853742E-3</v>
      </c>
      <c r="Q15" s="12">
        <f t="shared" si="2"/>
        <v>4.359673024523161E-3</v>
      </c>
      <c r="R15" s="12">
        <f t="shared" si="3"/>
        <v>0.5</v>
      </c>
      <c r="S15" s="12">
        <f>IF(Stat!$AH$7=0,0,SUM(C15,H15)/Stat!$AH$7)</f>
        <v>1.2954450480568324E-2</v>
      </c>
      <c r="T15" s="12">
        <f t="shared" si="4"/>
        <v>8.4745762711864406E-3</v>
      </c>
      <c r="U15" s="12">
        <f t="shared" si="5"/>
        <v>0.19354838709677419</v>
      </c>
    </row>
    <row r="16" spans="1:47" ht="15.75" thickBot="1" x14ac:dyDescent="0.3">
      <c r="A16" s="19">
        <v>7</v>
      </c>
      <c r="B16" s="20" t="s">
        <v>578</v>
      </c>
      <c r="C16" s="26">
        <v>112</v>
      </c>
      <c r="D16" s="26">
        <v>0</v>
      </c>
      <c r="E16" s="26">
        <v>36</v>
      </c>
      <c r="F16" s="26">
        <v>1</v>
      </c>
      <c r="G16" s="26">
        <v>0</v>
      </c>
      <c r="H16" s="26">
        <v>119</v>
      </c>
      <c r="I16" s="26">
        <v>0</v>
      </c>
      <c r="J16" s="26">
        <v>28</v>
      </c>
      <c r="K16" s="26">
        <v>0</v>
      </c>
      <c r="L16" s="26">
        <v>0</v>
      </c>
      <c r="M16" s="12">
        <f>IF(Stat!$AH$7=0,0,C16/Stat!$AH$7)</f>
        <v>4.6803175929795236E-2</v>
      </c>
      <c r="N16" s="12">
        <f t="shared" si="0"/>
        <v>6.1437191442676904E-2</v>
      </c>
      <c r="O16" s="12">
        <f t="shared" si="1"/>
        <v>0.33035714285714285</v>
      </c>
      <c r="P16" s="12">
        <f>IF(Stat!$AH$7=0,0,H16/Stat!$AH$7)</f>
        <v>4.9728374425407437E-2</v>
      </c>
      <c r="Q16" s="12">
        <f t="shared" si="2"/>
        <v>6.4850136239782016E-2</v>
      </c>
      <c r="R16" s="12">
        <f t="shared" si="3"/>
        <v>0.23529411764705882</v>
      </c>
      <c r="S16" s="12">
        <f>IF(Stat!$AH$7=0,0,SUM(C16,H16)/Stat!$AH$7)</f>
        <v>9.653155035520268E-2</v>
      </c>
      <c r="T16" s="12">
        <f t="shared" si="4"/>
        <v>6.3149261891744121E-2</v>
      </c>
      <c r="U16" s="12">
        <f t="shared" si="5"/>
        <v>0.2813852813852814</v>
      </c>
    </row>
    <row r="17" spans="1:21" ht="15.75" thickBot="1" x14ac:dyDescent="0.3">
      <c r="A17" s="19">
        <v>8</v>
      </c>
      <c r="B17" s="20" t="s">
        <v>579</v>
      </c>
      <c r="C17" s="26">
        <v>161</v>
      </c>
      <c r="D17" s="26">
        <v>0</v>
      </c>
      <c r="E17" s="26">
        <v>18</v>
      </c>
      <c r="F17" s="26">
        <v>1</v>
      </c>
      <c r="G17" s="26">
        <v>0</v>
      </c>
      <c r="H17" s="26">
        <v>116</v>
      </c>
      <c r="I17" s="26">
        <v>0</v>
      </c>
      <c r="J17" s="26">
        <v>34</v>
      </c>
      <c r="K17" s="26">
        <v>1</v>
      </c>
      <c r="L17" s="26">
        <v>0</v>
      </c>
      <c r="M17" s="12">
        <f>IF(Stat!$AH$7=0,0,C17/Stat!$AH$7)</f>
        <v>6.7279565399080657E-2</v>
      </c>
      <c r="N17" s="12">
        <f t="shared" si="0"/>
        <v>8.8315962698848047E-2</v>
      </c>
      <c r="O17" s="12">
        <f t="shared" si="1"/>
        <v>0.11801242236024845</v>
      </c>
      <c r="P17" s="12">
        <f>IF(Stat!$AH$7=0,0,H17/Stat!$AH$7)</f>
        <v>4.8474717927287921E-2</v>
      </c>
      <c r="Q17" s="12">
        <f t="shared" si="2"/>
        <v>6.3215258855585835E-2</v>
      </c>
      <c r="R17" s="12">
        <f t="shared" si="3"/>
        <v>0.30172413793103448</v>
      </c>
      <c r="S17" s="12">
        <f>IF(Stat!$AH$7=0,0,SUM(C17,H17)/Stat!$AH$7)</f>
        <v>0.11575428332636857</v>
      </c>
      <c r="T17" s="12">
        <f t="shared" si="4"/>
        <v>7.5724439584472392E-2</v>
      </c>
      <c r="U17" s="12">
        <f t="shared" si="5"/>
        <v>0.19494584837545126</v>
      </c>
    </row>
    <row r="18" spans="1:21" ht="15.75" thickBot="1" x14ac:dyDescent="0.3">
      <c r="A18" s="19">
        <v>9</v>
      </c>
      <c r="B18" s="20" t="s">
        <v>580</v>
      </c>
      <c r="C18" s="26">
        <v>224</v>
      </c>
      <c r="D18" s="26">
        <v>0</v>
      </c>
      <c r="E18" s="26">
        <v>57</v>
      </c>
      <c r="F18" s="26">
        <v>8</v>
      </c>
      <c r="G18" s="26">
        <v>3</v>
      </c>
      <c r="H18" s="26">
        <v>214</v>
      </c>
      <c r="I18" s="26">
        <v>0</v>
      </c>
      <c r="J18" s="26">
        <v>55</v>
      </c>
      <c r="K18" s="26">
        <v>5</v>
      </c>
      <c r="L18" s="26">
        <v>5</v>
      </c>
      <c r="M18" s="12">
        <f>IF(Stat!$AH$7=0,0,C18/Stat!$AH$7)</f>
        <v>9.3606351859590473E-2</v>
      </c>
      <c r="N18" s="12">
        <f t="shared" si="0"/>
        <v>0.12287438288535381</v>
      </c>
      <c r="O18" s="12">
        <f t="shared" si="1"/>
        <v>0.29017857142857145</v>
      </c>
      <c r="P18" s="12">
        <f>IF(Stat!$AH$7=0,0,H18/Stat!$AH$7)</f>
        <v>8.9427496865858755E-2</v>
      </c>
      <c r="Q18" s="12">
        <f t="shared" si="2"/>
        <v>0.11662125340599455</v>
      </c>
      <c r="R18" s="12">
        <f t="shared" si="3"/>
        <v>0.28037383177570091</v>
      </c>
      <c r="S18" s="12">
        <f>IF(Stat!$AH$7=0,0,SUM(C18,H18)/Stat!$AH$7)</f>
        <v>0.18303384872544923</v>
      </c>
      <c r="T18" s="12">
        <f t="shared" si="4"/>
        <v>0.11973756150902132</v>
      </c>
      <c r="U18" s="12">
        <f t="shared" si="5"/>
        <v>0.28538812785388129</v>
      </c>
    </row>
    <row r="19" spans="1:21" ht="14.25" customHeight="1" thickBot="1" x14ac:dyDescent="0.3">
      <c r="A19" s="19">
        <v>10</v>
      </c>
      <c r="B19" s="20" t="s">
        <v>581</v>
      </c>
      <c r="C19" s="26">
        <v>11</v>
      </c>
      <c r="D19" s="26">
        <v>0</v>
      </c>
      <c r="E19" s="26">
        <v>4</v>
      </c>
      <c r="F19" s="26">
        <v>0</v>
      </c>
      <c r="G19" s="26">
        <v>0</v>
      </c>
      <c r="H19" s="26">
        <v>5</v>
      </c>
      <c r="I19" s="26">
        <v>0</v>
      </c>
      <c r="J19" s="26">
        <v>1</v>
      </c>
      <c r="K19" s="26">
        <v>0</v>
      </c>
      <c r="L19" s="26">
        <v>0</v>
      </c>
      <c r="M19" s="12">
        <f>IF(Stat!$AH$7=0,0,C19/Stat!$AH$7)</f>
        <v>4.5967404931048896E-3</v>
      </c>
      <c r="N19" s="12">
        <f t="shared" si="0"/>
        <v>6.034009873834339E-3</v>
      </c>
      <c r="O19" s="33">
        <f t="shared" si="1"/>
        <v>0.36363636363636365</v>
      </c>
      <c r="P19" s="12">
        <f>IF(Stat!$AH$7=0,0,H19/Stat!$AH$7)</f>
        <v>2.0894274968658588E-3</v>
      </c>
      <c r="Q19" s="12">
        <f t="shared" si="2"/>
        <v>2.7247956403269754E-3</v>
      </c>
      <c r="R19" s="12">
        <f t="shared" si="3"/>
        <v>0.2</v>
      </c>
      <c r="S19" s="12">
        <f>IF(Stat!$AH$7=0,0,SUM(C19,H19)/Stat!$AH$7)</f>
        <v>6.6861679899707484E-3</v>
      </c>
      <c r="T19" s="12">
        <f t="shared" si="4"/>
        <v>4.3739748496446143E-3</v>
      </c>
      <c r="U19" s="12">
        <f t="shared" si="5"/>
        <v>0.3125</v>
      </c>
    </row>
    <row r="20" spans="1:21" ht="15.75" thickBot="1" x14ac:dyDescent="0.3">
      <c r="A20" s="19">
        <v>11</v>
      </c>
      <c r="B20" s="20" t="s">
        <v>582</v>
      </c>
      <c r="C20" s="26">
        <v>156</v>
      </c>
      <c r="D20" s="26">
        <v>0</v>
      </c>
      <c r="E20" s="26">
        <v>29</v>
      </c>
      <c r="F20" s="26">
        <v>0</v>
      </c>
      <c r="G20" s="26">
        <v>0</v>
      </c>
      <c r="H20" s="26">
        <v>183</v>
      </c>
      <c r="I20" s="26">
        <v>0</v>
      </c>
      <c r="J20" s="26">
        <v>57</v>
      </c>
      <c r="K20" s="26">
        <v>0</v>
      </c>
      <c r="L20" s="26">
        <v>0</v>
      </c>
      <c r="M20" s="12">
        <f>IF(Stat!$AH$7=0,0,C20/Stat!$AH$7)</f>
        <v>6.5190137902214798E-2</v>
      </c>
      <c r="N20" s="12">
        <f t="shared" si="0"/>
        <v>8.5573230938014264E-2</v>
      </c>
      <c r="O20" s="33">
        <f t="shared" si="1"/>
        <v>0.1858974358974359</v>
      </c>
      <c r="P20" s="21">
        <f>IF(Stat!$AH$7=0,0,H20/Stat!$AH$7)</f>
        <v>7.6473046385290427E-2</v>
      </c>
      <c r="Q20" s="12">
        <f t="shared" si="2"/>
        <v>9.9727520435967304E-2</v>
      </c>
      <c r="R20" s="12">
        <f t="shared" si="3"/>
        <v>0.31147540983606559</v>
      </c>
      <c r="S20" s="12">
        <f>IF(Stat!$AH$7=0,0,SUM(C20,H20)/Stat!$AH$7)</f>
        <v>0.14166318428750521</v>
      </c>
      <c r="T20" s="12">
        <f t="shared" si="4"/>
        <v>9.2673592126845269E-2</v>
      </c>
      <c r="U20" s="12">
        <f t="shared" si="5"/>
        <v>0.25368731563421831</v>
      </c>
    </row>
    <row r="21" spans="1:21" ht="39" thickBot="1" x14ac:dyDescent="0.3">
      <c r="A21" s="19">
        <v>12</v>
      </c>
      <c r="B21" s="20" t="s">
        <v>583</v>
      </c>
      <c r="C21" s="26">
        <v>85</v>
      </c>
      <c r="D21" s="26">
        <v>0</v>
      </c>
      <c r="E21" s="26">
        <v>25</v>
      </c>
      <c r="F21" s="26">
        <v>1</v>
      </c>
      <c r="G21" s="26">
        <v>0</v>
      </c>
      <c r="H21" s="26">
        <v>109</v>
      </c>
      <c r="I21" s="26">
        <v>0</v>
      </c>
      <c r="J21" s="26">
        <v>30</v>
      </c>
      <c r="K21" s="26">
        <v>0</v>
      </c>
      <c r="L21" s="26">
        <v>0</v>
      </c>
      <c r="M21" s="12">
        <f>IF(Stat!$AH$7=0,0,C21/Stat!$AH$7)</f>
        <v>3.55202674467196E-2</v>
      </c>
      <c r="N21" s="12">
        <f t="shared" si="0"/>
        <v>4.6626439934174438E-2</v>
      </c>
      <c r="O21" s="12">
        <f>IF(C21=0,0,SUM(E21:F21)/C21)</f>
        <v>0.30588235294117649</v>
      </c>
      <c r="P21" s="12">
        <f>IF(Stat!$AH$7=0,0,H21/Stat!$AH$7)</f>
        <v>4.554951943167572E-2</v>
      </c>
      <c r="Q21" s="12">
        <f t="shared" si="2"/>
        <v>5.9400544959128068E-2</v>
      </c>
      <c r="R21" s="12">
        <f t="shared" si="3"/>
        <v>0.27522935779816515</v>
      </c>
      <c r="S21" s="12">
        <f>IF(Stat!$AH$7=0,0,SUM(C21,H21)/Stat!$AH$7)</f>
        <v>8.106978687839532E-2</v>
      </c>
      <c r="T21" s="12">
        <f t="shared" si="4"/>
        <v>5.3034445051940951E-2</v>
      </c>
      <c r="U21" s="12">
        <f t="shared" si="5"/>
        <v>0.28865979381443296</v>
      </c>
    </row>
    <row r="22" spans="1:21" ht="15.75" thickBot="1" x14ac:dyDescent="0.3">
      <c r="A22" s="19">
        <v>13</v>
      </c>
      <c r="B22" s="20" t="s">
        <v>597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12">
        <f>IF(Stat!$AH$7=0,0,C22/Stat!$AH$7)</f>
        <v>0</v>
      </c>
      <c r="N22" s="12">
        <f t="shared" si="0"/>
        <v>0</v>
      </c>
      <c r="O22" s="12">
        <f>IF(C22=0,0,SUM(E22:F22)/C22)</f>
        <v>0</v>
      </c>
      <c r="P22" s="12">
        <f>IF(Stat!$AH$7=0,0,H22/Stat!$AH$7)</f>
        <v>0</v>
      </c>
      <c r="Q22" s="12">
        <f t="shared" si="2"/>
        <v>0</v>
      </c>
      <c r="R22" s="12">
        <f t="shared" si="3"/>
        <v>0</v>
      </c>
      <c r="S22" s="12">
        <f>IF(Stat!$AH$7=0,0,SUM(C22,H22)/Stat!$AH$7)</f>
        <v>0</v>
      </c>
      <c r="T22" s="12">
        <f t="shared" si="4"/>
        <v>0</v>
      </c>
      <c r="U22" s="12">
        <f t="shared" si="5"/>
        <v>0</v>
      </c>
    </row>
    <row r="23" spans="1:21" ht="15.75" thickBot="1" x14ac:dyDescent="0.3">
      <c r="A23" s="19">
        <v>14</v>
      </c>
      <c r="B23" s="20" t="s">
        <v>584</v>
      </c>
      <c r="C23" s="26">
        <v>247</v>
      </c>
      <c r="D23" s="26">
        <v>0</v>
      </c>
      <c r="E23" s="26">
        <v>45</v>
      </c>
      <c r="F23" s="26">
        <v>0</v>
      </c>
      <c r="G23" s="26">
        <v>0</v>
      </c>
      <c r="H23" s="26">
        <v>231</v>
      </c>
      <c r="I23" s="26">
        <v>0</v>
      </c>
      <c r="J23" s="26">
        <v>60</v>
      </c>
      <c r="K23" s="26">
        <v>1</v>
      </c>
      <c r="L23" s="26">
        <v>0</v>
      </c>
      <c r="M23" s="12">
        <f>IF(Stat!$AH$7=0,0,C23/Stat!$AH$7)</f>
        <v>0.10321771834517342</v>
      </c>
      <c r="N23" s="12">
        <f t="shared" si="0"/>
        <v>0.13549094898518924</v>
      </c>
      <c r="O23" s="12">
        <f t="shared" ref="O23:O34" si="6">IF(C23=0,0,SUM(E23:F23)/C23)</f>
        <v>0.18218623481781376</v>
      </c>
      <c r="P23" s="12">
        <f>IF(Stat!$AH$7=0,0,H23/Stat!$AH$7)</f>
        <v>9.653155035520268E-2</v>
      </c>
      <c r="Q23" s="12">
        <f t="shared" si="2"/>
        <v>0.12588555858310627</v>
      </c>
      <c r="R23" s="12">
        <f t="shared" si="3"/>
        <v>0.26406926406926406</v>
      </c>
      <c r="S23" s="12">
        <f>IF(Stat!$AH$7=0,0,SUM(C23,H23)/Stat!$AH$7)</f>
        <v>0.1997492687003761</v>
      </c>
      <c r="T23" s="12">
        <f t="shared" si="4"/>
        <v>0.13067249863313285</v>
      </c>
      <c r="U23" s="12">
        <f t="shared" si="5"/>
        <v>0.22175732217573221</v>
      </c>
    </row>
    <row r="24" spans="1:21" ht="15.75" thickBot="1" x14ac:dyDescent="0.3">
      <c r="A24" s="19">
        <v>15</v>
      </c>
      <c r="B24" s="20" t="s">
        <v>585</v>
      </c>
      <c r="C24" s="26">
        <v>63</v>
      </c>
      <c r="D24" s="26">
        <v>0</v>
      </c>
      <c r="E24" s="26">
        <v>13</v>
      </c>
      <c r="F24" s="26">
        <v>1</v>
      </c>
      <c r="G24" s="26">
        <v>1</v>
      </c>
      <c r="H24" s="26">
        <v>51</v>
      </c>
      <c r="I24" s="26">
        <v>0</v>
      </c>
      <c r="J24" s="26">
        <v>10</v>
      </c>
      <c r="K24" s="26">
        <v>4</v>
      </c>
      <c r="L24" s="26">
        <v>2</v>
      </c>
      <c r="M24" s="12">
        <f>IF(Stat!$AH$7=0,0,C24/Stat!$AH$7)</f>
        <v>2.6326786460509819E-2</v>
      </c>
      <c r="N24" s="12">
        <f t="shared" si="0"/>
        <v>3.4558420186505762E-2</v>
      </c>
      <c r="O24" s="12">
        <f t="shared" si="6"/>
        <v>0.22222222222222221</v>
      </c>
      <c r="P24" s="12">
        <f>IF(Stat!$AH$7=0,0,H24/Stat!$AH$7)</f>
        <v>2.1312160468031759E-2</v>
      </c>
      <c r="Q24" s="12">
        <f t="shared" si="2"/>
        <v>2.7792915531335151E-2</v>
      </c>
      <c r="R24" s="12">
        <f t="shared" si="3"/>
        <v>0.27450980392156865</v>
      </c>
      <c r="S24" s="12">
        <f>IF(Stat!$AH$7=0,0,SUM(C24,H24)/Stat!$AH$7)</f>
        <v>4.7638946928541578E-2</v>
      </c>
      <c r="T24" s="12">
        <f t="shared" si="4"/>
        <v>3.116457080371788E-2</v>
      </c>
      <c r="U24" s="12">
        <f t="shared" si="5"/>
        <v>0.24561403508771928</v>
      </c>
    </row>
    <row r="25" spans="1:21" ht="15.75" thickBot="1" x14ac:dyDescent="0.3">
      <c r="A25" s="19">
        <v>16</v>
      </c>
      <c r="B25" s="20" t="s">
        <v>598</v>
      </c>
      <c r="C25" s="26">
        <v>101</v>
      </c>
      <c r="D25" s="26">
        <v>0</v>
      </c>
      <c r="E25" s="26">
        <v>27</v>
      </c>
      <c r="F25" s="26">
        <v>4</v>
      </c>
      <c r="G25" s="26">
        <v>1</v>
      </c>
      <c r="H25" s="26">
        <v>97</v>
      </c>
      <c r="I25" s="26">
        <v>0</v>
      </c>
      <c r="J25" s="26">
        <v>17</v>
      </c>
      <c r="K25" s="26">
        <v>3</v>
      </c>
      <c r="L25" s="26">
        <v>0</v>
      </c>
      <c r="M25" s="12">
        <f>IF(Stat!$AH$7=0,0,C25/Stat!$AH$7)</f>
        <v>4.2206435436690344E-2</v>
      </c>
      <c r="N25" s="12">
        <f t="shared" si="0"/>
        <v>5.5403181568842566E-2</v>
      </c>
      <c r="O25" s="12">
        <f t="shared" si="6"/>
        <v>0.30693069306930693</v>
      </c>
      <c r="P25" s="12">
        <f>IF(Stat!$AH$7=0,0,H25/Stat!$AH$7)</f>
        <v>4.053489343919766E-2</v>
      </c>
      <c r="Q25" s="12">
        <f t="shared" si="2"/>
        <v>5.2861035422343328E-2</v>
      </c>
      <c r="R25" s="12">
        <f t="shared" si="3"/>
        <v>0.20618556701030927</v>
      </c>
      <c r="S25" s="12">
        <f>IF(Stat!$AH$7=0,0,SUM(C25,H25)/Stat!$AH$7)</f>
        <v>8.2741328875888004E-2</v>
      </c>
      <c r="T25" s="12">
        <f t="shared" si="4"/>
        <v>5.4127938764352103E-2</v>
      </c>
      <c r="U25" s="12">
        <f t="shared" si="5"/>
        <v>0.25757575757575757</v>
      </c>
    </row>
    <row r="26" spans="1:21" ht="26.25" thickBot="1" x14ac:dyDescent="0.3">
      <c r="A26" s="19">
        <v>17</v>
      </c>
      <c r="B26" s="20" t="s">
        <v>586</v>
      </c>
      <c r="C26" s="26">
        <v>112</v>
      </c>
      <c r="D26" s="26">
        <v>0</v>
      </c>
      <c r="E26" s="26">
        <v>22</v>
      </c>
      <c r="F26" s="26">
        <v>0</v>
      </c>
      <c r="G26" s="26">
        <v>0</v>
      </c>
      <c r="H26" s="26">
        <v>83</v>
      </c>
      <c r="I26" s="26">
        <v>0</v>
      </c>
      <c r="J26" s="26">
        <v>34</v>
      </c>
      <c r="K26" s="26">
        <v>4</v>
      </c>
      <c r="L26" s="26">
        <v>3</v>
      </c>
      <c r="M26" s="12">
        <f>IF(Stat!$AH$7=0,0,C26/Stat!$AH$7)</f>
        <v>4.6803175929795236E-2</v>
      </c>
      <c r="N26" s="12">
        <f t="shared" si="0"/>
        <v>6.1437191442676904E-2</v>
      </c>
      <c r="O26" s="12">
        <f t="shared" si="6"/>
        <v>0.19642857142857142</v>
      </c>
      <c r="P26" s="12">
        <f>IF(Stat!$AH$7=0,0,H26/Stat!$AH$7)</f>
        <v>3.4684496447973258E-2</v>
      </c>
      <c r="Q26" s="12">
        <f t="shared" si="2"/>
        <v>4.5231607629427795E-2</v>
      </c>
      <c r="R26" s="12">
        <f t="shared" si="3"/>
        <v>0.45783132530120479</v>
      </c>
      <c r="S26" s="12">
        <f>IF(Stat!$AH$7=0,0,SUM(C26,H26)/Stat!$AH$7)</f>
        <v>8.1487672377768494E-2</v>
      </c>
      <c r="T26" s="12">
        <f t="shared" si="4"/>
        <v>5.3307818480043741E-2</v>
      </c>
      <c r="U26" s="12">
        <f t="shared" si="5"/>
        <v>0.30769230769230771</v>
      </c>
    </row>
    <row r="27" spans="1:21" ht="15.75" thickBot="1" x14ac:dyDescent="0.3">
      <c r="A27" s="19">
        <v>18</v>
      </c>
      <c r="B27" s="20" t="s">
        <v>587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12">
        <f>IF(Stat!$AH$7=0,0,C27/Stat!$AH$7)</f>
        <v>0</v>
      </c>
      <c r="N27" s="12">
        <f t="shared" si="0"/>
        <v>0</v>
      </c>
      <c r="O27" s="12">
        <f t="shared" si="6"/>
        <v>0</v>
      </c>
      <c r="P27" s="12">
        <f>IF(Stat!$AH$7=0,0,H27/Stat!$AH$7)</f>
        <v>0</v>
      </c>
      <c r="Q27" s="12">
        <f t="shared" si="2"/>
        <v>0</v>
      </c>
      <c r="R27" s="12">
        <f t="shared" si="3"/>
        <v>0</v>
      </c>
      <c r="S27" s="12">
        <f>IF(Stat!$AH$7=0,0,SUM(C27,H27)/Stat!$AH$7)</f>
        <v>0</v>
      </c>
      <c r="T27" s="12">
        <f t="shared" si="4"/>
        <v>0</v>
      </c>
      <c r="U27" s="12">
        <f t="shared" si="5"/>
        <v>0</v>
      </c>
    </row>
    <row r="28" spans="1:21" ht="15.75" thickBot="1" x14ac:dyDescent="0.3">
      <c r="A28" s="19">
        <v>19</v>
      </c>
      <c r="B28" s="20" t="s">
        <v>599</v>
      </c>
      <c r="C28" s="93">
        <v>16</v>
      </c>
      <c r="D28" s="93">
        <v>16</v>
      </c>
      <c r="E28" s="93">
        <v>5</v>
      </c>
      <c r="F28" s="93">
        <v>0</v>
      </c>
      <c r="G28" s="93">
        <v>0</v>
      </c>
      <c r="H28" s="26">
        <v>88</v>
      </c>
      <c r="I28" s="26">
        <v>0</v>
      </c>
      <c r="J28" s="26">
        <v>29</v>
      </c>
      <c r="K28" s="26">
        <v>1</v>
      </c>
      <c r="L28" s="26">
        <v>0</v>
      </c>
      <c r="M28" s="12">
        <f>IF(Stat!$AH$7=0,0,C28/Stat!$AH$7)</f>
        <v>6.6861679899707484E-3</v>
      </c>
      <c r="N28" s="12">
        <f t="shared" si="0"/>
        <v>8.7767416346681299E-3</v>
      </c>
      <c r="O28" s="12">
        <f t="shared" si="6"/>
        <v>0.3125</v>
      </c>
      <c r="P28" s="12">
        <f>IF(Stat!$AH$7=0,0,H28/Stat!$AH$7)</f>
        <v>3.6773923944839117E-2</v>
      </c>
      <c r="Q28" s="12">
        <f t="shared" si="2"/>
        <v>4.7956403269754769E-2</v>
      </c>
      <c r="R28" s="12">
        <f t="shared" si="3"/>
        <v>0.34090909090909088</v>
      </c>
      <c r="S28" s="12">
        <f>IF(Stat!$AH$7=0,0,SUM(C28,H28)/Stat!$AH$7)</f>
        <v>4.3460091934809861E-2</v>
      </c>
      <c r="T28" s="12">
        <f t="shared" si="4"/>
        <v>2.8430836522689993E-2</v>
      </c>
      <c r="U28" s="12">
        <f t="shared" si="5"/>
        <v>0.33653846153846156</v>
      </c>
    </row>
    <row r="29" spans="1:21" ht="15.75" thickBot="1" x14ac:dyDescent="0.3">
      <c r="A29" s="19">
        <v>20</v>
      </c>
      <c r="B29" s="20" t="s">
        <v>588</v>
      </c>
      <c r="C29" s="26">
        <v>20</v>
      </c>
      <c r="D29" s="26">
        <v>0</v>
      </c>
      <c r="E29" s="26">
        <v>6</v>
      </c>
      <c r="F29" s="26">
        <v>0</v>
      </c>
      <c r="G29" s="26">
        <v>0</v>
      </c>
      <c r="H29" s="26">
        <v>27</v>
      </c>
      <c r="I29" s="26">
        <v>0</v>
      </c>
      <c r="J29" s="26">
        <v>10</v>
      </c>
      <c r="K29" s="26">
        <v>0</v>
      </c>
      <c r="L29" s="26">
        <v>0</v>
      </c>
      <c r="M29" s="12">
        <f>IF(Stat!$AH$7=0,0,C29/Stat!$AH$7)</f>
        <v>8.3577099874634353E-3</v>
      </c>
      <c r="N29" s="12">
        <f t="shared" si="0"/>
        <v>1.0970927043335162E-2</v>
      </c>
      <c r="O29" s="12">
        <f t="shared" si="6"/>
        <v>0.3</v>
      </c>
      <c r="P29" s="12">
        <f>IF(Stat!$AH$7=0,0,H29/Stat!$AH$7)</f>
        <v>1.1282908483075638E-2</v>
      </c>
      <c r="Q29" s="12">
        <f t="shared" si="2"/>
        <v>1.4713896457765668E-2</v>
      </c>
      <c r="R29" s="12">
        <f t="shared" si="3"/>
        <v>0.37037037037037035</v>
      </c>
      <c r="S29" s="12">
        <f>IF(Stat!$AH$7=0,0,SUM(C29,H29)/Stat!$AH$7)</f>
        <v>1.9640618470539072E-2</v>
      </c>
      <c r="T29" s="12">
        <f t="shared" si="4"/>
        <v>1.2848551120831055E-2</v>
      </c>
      <c r="U29" s="12">
        <f t="shared" si="5"/>
        <v>0.34042553191489361</v>
      </c>
    </row>
    <row r="30" spans="1:21" ht="15.75" thickBot="1" x14ac:dyDescent="0.3">
      <c r="A30" s="19">
        <v>21</v>
      </c>
      <c r="B30" s="20" t="s">
        <v>589</v>
      </c>
      <c r="C30" s="26">
        <v>54</v>
      </c>
      <c r="D30" s="26">
        <v>0</v>
      </c>
      <c r="E30" s="26">
        <v>1</v>
      </c>
      <c r="F30" s="26">
        <v>0</v>
      </c>
      <c r="G30" s="26">
        <v>0</v>
      </c>
      <c r="H30" s="26">
        <v>51</v>
      </c>
      <c r="I30" s="26">
        <v>0</v>
      </c>
      <c r="J30" s="26">
        <v>2</v>
      </c>
      <c r="K30" s="26">
        <v>1</v>
      </c>
      <c r="L30" s="26">
        <v>0</v>
      </c>
      <c r="M30" s="12">
        <f>IF(Stat!$AH$7=0,0,C30/Stat!$AH$7)</f>
        <v>2.2565816966151276E-2</v>
      </c>
      <c r="N30" s="12">
        <f t="shared" si="0"/>
        <v>2.9621503017004936E-2</v>
      </c>
      <c r="O30" s="12">
        <f t="shared" si="6"/>
        <v>1.8518518518518517E-2</v>
      </c>
      <c r="P30" s="12">
        <f>IF(Stat!$AH$7=0,0,H30/Stat!$AH$7)</f>
        <v>2.1312160468031759E-2</v>
      </c>
      <c r="Q30" s="12">
        <f t="shared" si="2"/>
        <v>2.7792915531335151E-2</v>
      </c>
      <c r="R30" s="12">
        <f t="shared" si="3"/>
        <v>5.8823529411764705E-2</v>
      </c>
      <c r="S30" s="12">
        <f>IF(Stat!$AH$7=0,0,SUM(C30,H30)/Stat!$AH$7)</f>
        <v>4.3877977434183035E-2</v>
      </c>
      <c r="T30" s="12">
        <f t="shared" si="4"/>
        <v>2.8704209950792783E-2</v>
      </c>
      <c r="U30" s="12">
        <f t="shared" si="5"/>
        <v>3.8095238095238099E-2</v>
      </c>
    </row>
    <row r="31" spans="1:21" ht="15.75" thickBot="1" x14ac:dyDescent="0.3">
      <c r="A31" s="19">
        <v>22</v>
      </c>
      <c r="B31" s="20" t="s">
        <v>1074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12">
        <f>IF(Stat!$AH$7=0,0,C31/Stat!$AH$7)</f>
        <v>0</v>
      </c>
      <c r="N31" s="12">
        <f t="shared" si="0"/>
        <v>0</v>
      </c>
      <c r="O31" s="12">
        <f t="shared" ref="O31:O33" si="7">IF(C31=0,0,SUM(E31:F31)/C31)</f>
        <v>0</v>
      </c>
      <c r="P31" s="12">
        <f>IF(Stat!$AH$7=0,0,H31/Stat!$AH$7)</f>
        <v>0</v>
      </c>
      <c r="Q31" s="12">
        <f t="shared" si="2"/>
        <v>0</v>
      </c>
      <c r="R31" s="12">
        <f t="shared" ref="R31:R33" si="8">IF(H31=0,0,SUM(J31:K31)/H31)</f>
        <v>0</v>
      </c>
      <c r="S31" s="12">
        <f>IF(Stat!$AH$7=0,0,SUM(C31,H31)/Stat!$AH$7)</f>
        <v>0</v>
      </c>
      <c r="T31" s="12">
        <f t="shared" si="4"/>
        <v>0</v>
      </c>
      <c r="U31" s="12">
        <f t="shared" ref="U31:U33" si="9">IF(C31+H31=0,0,SUM(E31:F31,J31:K31)/SUM(C31,H31))</f>
        <v>0</v>
      </c>
    </row>
    <row r="32" spans="1:21" ht="15.75" thickBot="1" x14ac:dyDescent="0.3">
      <c r="A32" s="19">
        <v>23</v>
      </c>
      <c r="B32" s="20" t="s">
        <v>1073</v>
      </c>
      <c r="C32" s="26">
        <v>2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12">
        <f>IF(Stat!$AH$7=0,0,C32/Stat!$AH$7)</f>
        <v>8.3577099874634355E-4</v>
      </c>
      <c r="N32" s="12">
        <f t="shared" si="0"/>
        <v>1.0970927043335162E-3</v>
      </c>
      <c r="O32" s="12">
        <f t="shared" si="7"/>
        <v>0</v>
      </c>
      <c r="P32" s="12">
        <f>IF(Stat!$AH$7=0,0,H32/Stat!$AH$7)</f>
        <v>0</v>
      </c>
      <c r="Q32" s="12">
        <f t="shared" si="2"/>
        <v>0</v>
      </c>
      <c r="R32" s="12">
        <f t="shared" si="8"/>
        <v>0</v>
      </c>
      <c r="S32" s="12">
        <f>IF(Stat!$AH$7=0,0,SUM(C32,H32)/Stat!$AH$7)</f>
        <v>8.3577099874634355E-4</v>
      </c>
      <c r="T32" s="12">
        <f t="shared" si="4"/>
        <v>5.4674685620557679E-4</v>
      </c>
      <c r="U32" s="12">
        <f t="shared" si="9"/>
        <v>0</v>
      </c>
    </row>
    <row r="33" spans="1:21" ht="15.75" thickBot="1" x14ac:dyDescent="0.3">
      <c r="A33" s="19">
        <v>24</v>
      </c>
      <c r="B33" s="20" t="s">
        <v>1075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12">
        <f>IF(Stat!$AH$7=0,0,C33/Stat!$AH$7)</f>
        <v>0</v>
      </c>
      <c r="N33" s="12">
        <f t="shared" si="0"/>
        <v>0</v>
      </c>
      <c r="O33" s="12">
        <f t="shared" si="7"/>
        <v>0</v>
      </c>
      <c r="P33" s="12">
        <f>IF(Stat!$AH$7=0,0,H33/Stat!$AH$7)</f>
        <v>0</v>
      </c>
      <c r="Q33" s="12">
        <f t="shared" si="2"/>
        <v>0</v>
      </c>
      <c r="R33" s="12">
        <f t="shared" si="8"/>
        <v>0</v>
      </c>
      <c r="S33" s="12">
        <f>IF(Stat!$AH$7=0,0,SUM(C33,H33)/Stat!$AH$7)</f>
        <v>0</v>
      </c>
      <c r="T33" s="12">
        <f t="shared" si="4"/>
        <v>0</v>
      </c>
      <c r="U33" s="12">
        <f t="shared" si="9"/>
        <v>0</v>
      </c>
    </row>
    <row r="34" spans="1:21" ht="15.75" thickBot="1" x14ac:dyDescent="0.3">
      <c r="A34" s="194" t="s">
        <v>590</v>
      </c>
      <c r="B34" s="194"/>
      <c r="C34" s="84">
        <f t="shared" ref="C34:L34" si="10">SUM(C10:C33)</f>
        <v>1823</v>
      </c>
      <c r="D34" s="98">
        <f t="shared" si="10"/>
        <v>16</v>
      </c>
      <c r="E34" s="98">
        <f t="shared" si="10"/>
        <v>397</v>
      </c>
      <c r="F34" s="98">
        <f t="shared" si="10"/>
        <v>17</v>
      </c>
      <c r="G34" s="98">
        <f t="shared" si="10"/>
        <v>5</v>
      </c>
      <c r="H34" s="98">
        <f t="shared" si="10"/>
        <v>1835</v>
      </c>
      <c r="I34" s="98">
        <f t="shared" si="10"/>
        <v>0</v>
      </c>
      <c r="J34" s="98">
        <f t="shared" si="10"/>
        <v>520</v>
      </c>
      <c r="K34" s="98">
        <f t="shared" si="10"/>
        <v>26</v>
      </c>
      <c r="L34" s="98">
        <f t="shared" si="10"/>
        <v>11</v>
      </c>
      <c r="M34" s="14">
        <f>IF(Stat!$AH$7=0,0,C34/Stat!$AH$7)</f>
        <v>0.76180526535729209</v>
      </c>
      <c r="N34" s="37"/>
      <c r="O34" s="14">
        <f t="shared" si="6"/>
        <v>0.22709818979703786</v>
      </c>
      <c r="P34" s="14">
        <f>IF(Stat!$AH$7=0,0,H34/Stat!$AH$7)</f>
        <v>0.76681989134977013</v>
      </c>
      <c r="Q34" s="38"/>
      <c r="R34" s="14">
        <f t="shared" si="3"/>
        <v>0.29754768392370573</v>
      </c>
      <c r="S34" s="14">
        <f>IF(Stat!$AH$7=0,0,SUM(C34,H34)/Stat!$AH$7)</f>
        <v>1.5286251567070623</v>
      </c>
      <c r="T34" s="39"/>
      <c r="U34" s="67">
        <f t="shared" si="5"/>
        <v>0.26243849097867689</v>
      </c>
    </row>
    <row r="35" spans="1:21" x14ac:dyDescent="0.25">
      <c r="A35" s="1"/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85" t="s">
        <v>1222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</row>
  </sheetData>
  <sheetProtection password="9456" sheet="1" objects="1" scenarios="1" formatCells="0"/>
  <mergeCells count="16">
    <mergeCell ref="A34:B34"/>
    <mergeCell ref="A36:U36"/>
    <mergeCell ref="A6:A8"/>
    <mergeCell ref="B6:B8"/>
    <mergeCell ref="M6:U6"/>
    <mergeCell ref="M7:O7"/>
    <mergeCell ref="P7:R7"/>
    <mergeCell ref="S7:U7"/>
    <mergeCell ref="C7:G7"/>
    <mergeCell ref="H7:L7"/>
    <mergeCell ref="C6:L6"/>
    <mergeCell ref="A1:K1"/>
    <mergeCell ref="M1:U1"/>
    <mergeCell ref="A2:U2"/>
    <mergeCell ref="A3:U3"/>
    <mergeCell ref="A4:U4"/>
  </mergeCells>
  <conditionalFormatting sqref="O10:O30 R10:R30 U10:U30 U34 R34 O34">
    <cfRule type="cellIs" dxfId="12" priority="5" stopIfTrue="1" operator="greaterThan">
      <formula>0.3</formula>
    </cfRule>
  </conditionalFormatting>
  <conditionalFormatting sqref="C15:L15">
    <cfRule type="notContainsBlanks" dxfId="11" priority="4">
      <formula>LEN(TRIM(C15))&gt;0</formula>
    </cfRule>
  </conditionalFormatting>
  <conditionalFormatting sqref="C22:L22">
    <cfRule type="notContainsBlanks" dxfId="10" priority="3">
      <formula>LEN(TRIM(C22))&gt;0</formula>
    </cfRule>
  </conditionalFormatting>
  <conditionalFormatting sqref="O31:O33 R31:R33 U31:U33">
    <cfRule type="cellIs" dxfId="9" priority="1" stopIfTrue="1" operator="greaterThan">
      <formula>0.3</formula>
    </cfRule>
  </conditionalFormatting>
  <dataValidations count="1">
    <dataValidation type="whole" operator="greaterThanOrEqual" allowBlank="1" showErrorMessage="1" errorTitle="Ошибка заполнения" error="Только целые числа больше 0" sqref="C10:L19 C21:G21 D23:G33 H20:L33 C23:C34 D34:L34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9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1"/>
  <sheetViews>
    <sheetView workbookViewId="0">
      <pane ySplit="9" topLeftCell="A10" activePane="bottomLeft" state="frozen"/>
      <selection pane="bottomLeft" activeCell="C10" sqref="C10:Q33"/>
    </sheetView>
  </sheetViews>
  <sheetFormatPr defaultRowHeight="15" x14ac:dyDescent="0.25"/>
  <cols>
    <col min="1" max="1" width="7.42578125" style="51" customWidth="1"/>
    <col min="2" max="2" width="18.7109375" style="51" customWidth="1"/>
    <col min="3" max="4" width="11.28515625" style="51" customWidth="1"/>
    <col min="5" max="6" width="9.42578125" style="51" customWidth="1"/>
    <col min="7" max="7" width="13.85546875" style="51" customWidth="1"/>
    <col min="8" max="9" width="11.5703125" style="51" customWidth="1"/>
    <col min="10" max="11" width="9.42578125" style="51" customWidth="1"/>
    <col min="12" max="12" width="12.140625" style="51" customWidth="1"/>
    <col min="13" max="14" width="11.140625" style="51" customWidth="1"/>
    <col min="15" max="16" width="9.42578125" style="51" customWidth="1"/>
    <col min="17" max="17" width="11.7109375" style="51" customWidth="1"/>
    <col min="18" max="29" width="8.5703125" style="51" customWidth="1"/>
    <col min="30" max="16384" width="9.140625" style="51"/>
  </cols>
  <sheetData>
    <row r="1" spans="1:52" x14ac:dyDescent="0.25">
      <c r="A1" s="177" t="str">
        <f>Otchet!C6</f>
        <v>Управление образования администрации муниципального образования г. Бердска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87"/>
      <c r="M1" s="17"/>
      <c r="N1" s="17"/>
      <c r="O1" s="17"/>
      <c r="P1" s="17"/>
      <c r="Q1" s="17"/>
      <c r="R1" s="147" t="s">
        <v>1223</v>
      </c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52" ht="23.25" x14ac:dyDescent="0.35">
      <c r="A2" s="148" t="s">
        <v>563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</row>
    <row r="3" spans="1:52" ht="23.25" x14ac:dyDescent="0.35">
      <c r="A3" s="148" t="s">
        <v>545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</row>
    <row r="4" spans="1:52" ht="23.25" x14ac:dyDescent="0.35">
      <c r="A4" s="148" t="s">
        <v>600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</row>
    <row r="5" spans="1:52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52" ht="15.75" thickBot="1" x14ac:dyDescent="0.3">
      <c r="A6" s="173" t="s">
        <v>557</v>
      </c>
      <c r="B6" s="173" t="s">
        <v>564</v>
      </c>
      <c r="C6" s="191" t="s">
        <v>565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  <c r="R6" s="191" t="s">
        <v>566</v>
      </c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3"/>
    </row>
    <row r="7" spans="1:52" ht="14.85" customHeight="1" thickBot="1" x14ac:dyDescent="0.3">
      <c r="A7" s="173"/>
      <c r="B7" s="173"/>
      <c r="C7" s="188" t="s">
        <v>601</v>
      </c>
      <c r="D7" s="189"/>
      <c r="E7" s="189"/>
      <c r="F7" s="189"/>
      <c r="G7" s="190"/>
      <c r="H7" s="188" t="s">
        <v>602</v>
      </c>
      <c r="I7" s="189"/>
      <c r="J7" s="189"/>
      <c r="K7" s="189"/>
      <c r="L7" s="190"/>
      <c r="M7" s="188" t="s">
        <v>603</v>
      </c>
      <c r="N7" s="189"/>
      <c r="O7" s="189"/>
      <c r="P7" s="189"/>
      <c r="Q7" s="190"/>
      <c r="R7" s="196" t="s">
        <v>601</v>
      </c>
      <c r="S7" s="196"/>
      <c r="T7" s="196"/>
      <c r="U7" s="196" t="s">
        <v>602</v>
      </c>
      <c r="V7" s="196"/>
      <c r="W7" s="196"/>
      <c r="X7" s="196" t="s">
        <v>603</v>
      </c>
      <c r="Y7" s="196"/>
      <c r="Z7" s="196"/>
      <c r="AA7" s="197" t="s">
        <v>604</v>
      </c>
      <c r="AB7" s="197"/>
      <c r="AC7" s="197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52" ht="45.75" customHeight="1" thickBot="1" x14ac:dyDescent="0.3">
      <c r="A8" s="173"/>
      <c r="B8" s="173"/>
      <c r="C8" s="85" t="s">
        <v>569</v>
      </c>
      <c r="D8" s="63" t="s">
        <v>1055</v>
      </c>
      <c r="E8" s="85" t="s">
        <v>570</v>
      </c>
      <c r="F8" s="85" t="s">
        <v>571</v>
      </c>
      <c r="G8" s="63" t="s">
        <v>1064</v>
      </c>
      <c r="H8" s="85" t="s">
        <v>569</v>
      </c>
      <c r="I8" s="63" t="s">
        <v>1055</v>
      </c>
      <c r="J8" s="85" t="s">
        <v>570</v>
      </c>
      <c r="K8" s="85" t="s">
        <v>571</v>
      </c>
      <c r="L8" s="63" t="s">
        <v>1064</v>
      </c>
      <c r="M8" s="85" t="s">
        <v>569</v>
      </c>
      <c r="N8" s="63" t="s">
        <v>1055</v>
      </c>
      <c r="O8" s="85" t="s">
        <v>570</v>
      </c>
      <c r="P8" s="85" t="s">
        <v>571</v>
      </c>
      <c r="Q8" s="63" t="s">
        <v>1064</v>
      </c>
      <c r="R8" s="85" t="s">
        <v>572</v>
      </c>
      <c r="S8" s="85" t="s">
        <v>573</v>
      </c>
      <c r="T8" s="85" t="s">
        <v>574</v>
      </c>
      <c r="U8" s="85" t="s">
        <v>572</v>
      </c>
      <c r="V8" s="85" t="s">
        <v>573</v>
      </c>
      <c r="W8" s="85" t="s">
        <v>574</v>
      </c>
      <c r="X8" s="85" t="s">
        <v>572</v>
      </c>
      <c r="Y8" s="85" t="s">
        <v>573</v>
      </c>
      <c r="Z8" s="85" t="s">
        <v>574</v>
      </c>
      <c r="AA8" s="85" t="s">
        <v>572</v>
      </c>
      <c r="AB8" s="85" t="s">
        <v>573</v>
      </c>
      <c r="AC8" s="85" t="s">
        <v>574</v>
      </c>
    </row>
    <row r="9" spans="1:52" ht="15" customHeight="1" x14ac:dyDescent="0.25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84">
        <v>8</v>
      </c>
      <c r="I9" s="84">
        <v>9</v>
      </c>
      <c r="J9" s="84">
        <v>10</v>
      </c>
      <c r="K9" s="84">
        <v>11</v>
      </c>
      <c r="L9" s="84">
        <v>12</v>
      </c>
      <c r="M9" s="84">
        <v>13</v>
      </c>
      <c r="N9" s="84">
        <v>14</v>
      </c>
      <c r="O9" s="84">
        <v>15</v>
      </c>
      <c r="P9" s="84">
        <v>16</v>
      </c>
      <c r="Q9" s="84">
        <v>17</v>
      </c>
      <c r="R9" s="84">
        <v>18</v>
      </c>
      <c r="S9" s="84">
        <v>19</v>
      </c>
      <c r="T9" s="84">
        <v>20</v>
      </c>
      <c r="U9" s="84">
        <v>21</v>
      </c>
      <c r="V9" s="84">
        <v>22</v>
      </c>
      <c r="W9" s="84">
        <v>23</v>
      </c>
      <c r="X9" s="84">
        <v>24</v>
      </c>
      <c r="Y9" s="84">
        <v>25</v>
      </c>
      <c r="Z9" s="84">
        <v>26</v>
      </c>
      <c r="AA9" s="84">
        <v>27</v>
      </c>
      <c r="AB9" s="84">
        <v>28</v>
      </c>
      <c r="AC9" s="84">
        <v>29</v>
      </c>
    </row>
    <row r="10" spans="1:52" x14ac:dyDescent="0.25">
      <c r="A10" s="86">
        <v>1</v>
      </c>
      <c r="B10" s="18" t="s">
        <v>575</v>
      </c>
      <c r="C10" s="96">
        <v>117</v>
      </c>
      <c r="D10" s="96">
        <v>0</v>
      </c>
      <c r="E10" s="96">
        <v>23</v>
      </c>
      <c r="F10" s="96">
        <v>0</v>
      </c>
      <c r="G10" s="96">
        <v>0</v>
      </c>
      <c r="H10" s="96">
        <v>61</v>
      </c>
      <c r="I10" s="96">
        <v>0</v>
      </c>
      <c r="J10" s="96">
        <v>20</v>
      </c>
      <c r="K10" s="96">
        <v>1</v>
      </c>
      <c r="L10" s="96">
        <v>0</v>
      </c>
      <c r="M10" s="96">
        <v>49</v>
      </c>
      <c r="N10" s="96">
        <v>0</v>
      </c>
      <c r="O10" s="96">
        <v>25</v>
      </c>
      <c r="P10" s="96">
        <v>0</v>
      </c>
      <c r="Q10" s="96">
        <v>0</v>
      </c>
      <c r="R10" s="12">
        <f>IF(Stat!$AI$7=0,0,C10/Stat!$AI$7)</f>
        <v>5.3991693585602213E-2</v>
      </c>
      <c r="S10" s="12">
        <f t="shared" ref="S10:S33" si="0">IF(C10=0,0,C10/$C$34)</f>
        <v>7.3910296904611497E-2</v>
      </c>
      <c r="T10" s="12">
        <f>IF(C10=0,0,SUM(E10:F10)/C10)</f>
        <v>0.19658119658119658</v>
      </c>
      <c r="U10" s="12">
        <f>IF(Stat!$AI$7=0,0,H10/Stat!$AI$7)</f>
        <v>2.814951545916013E-2</v>
      </c>
      <c r="V10" s="12">
        <f t="shared" ref="V10:V33" si="1">IF(H10=0,0,H10/$H$34)</f>
        <v>5.7492931196983975E-2</v>
      </c>
      <c r="W10" s="12">
        <f t="shared" ref="W10:W34" si="2">IF(H10=0,0,SUM(J10:K10)/H10)</f>
        <v>0.34426229508196721</v>
      </c>
      <c r="X10" s="12">
        <f>IF(Stat!$AI$7=0,0,M10/Stat!$AI$7)</f>
        <v>2.2611905860636824E-2</v>
      </c>
      <c r="Y10" s="12">
        <f t="shared" ref="Y10:Y33" si="3">IF(M10=0,0,M10/$M$34)</f>
        <v>5.7783018867924529E-2</v>
      </c>
      <c r="Z10" s="12">
        <f t="shared" ref="Z10:Z34" si="4">IF(M10=0,0,SUM(O10:P10)/M10)</f>
        <v>0.51020408163265307</v>
      </c>
      <c r="AA10" s="12">
        <f>IF(Stat!$AI$7=0,0,SUM(C10,H10,M10)/Stat!$AI$7)</f>
        <v>0.10475311490539917</v>
      </c>
      <c r="AB10" s="12">
        <f t="shared" ref="AB10:AB33" si="5">IF(C10+H10+M10=0,0,SUM(C10,H10,M10)/SUM($C$34,$H$34,$M$34))</f>
        <v>6.5005727376861402E-2</v>
      </c>
      <c r="AC10" s="12">
        <f>IF(C10+H10+M10=0,0,SUM(E10:F10,J10:K10,O10:P10)/SUM(C10,H10,M10))</f>
        <v>0.30396475770925108</v>
      </c>
    </row>
    <row r="11" spans="1:52" x14ac:dyDescent="0.25">
      <c r="A11" s="86">
        <v>2</v>
      </c>
      <c r="B11" s="18" t="s">
        <v>576</v>
      </c>
      <c r="C11" s="96">
        <v>4</v>
      </c>
      <c r="D11" s="96">
        <v>0</v>
      </c>
      <c r="E11" s="96">
        <v>0</v>
      </c>
      <c r="F11" s="96">
        <v>0</v>
      </c>
      <c r="G11" s="96">
        <v>0</v>
      </c>
      <c r="H11" s="96">
        <v>5</v>
      </c>
      <c r="I11" s="96">
        <v>0</v>
      </c>
      <c r="J11" s="96">
        <v>0</v>
      </c>
      <c r="K11" s="96">
        <v>0</v>
      </c>
      <c r="L11" s="96">
        <v>0</v>
      </c>
      <c r="M11" s="96">
        <v>5</v>
      </c>
      <c r="N11" s="96">
        <v>0</v>
      </c>
      <c r="O11" s="96">
        <v>0</v>
      </c>
      <c r="P11" s="96">
        <v>0</v>
      </c>
      <c r="Q11" s="96">
        <v>0</v>
      </c>
      <c r="R11" s="12">
        <f>IF(Stat!$AI$7=0,0,C11/Stat!$AI$7)</f>
        <v>1.8458698661744347E-3</v>
      </c>
      <c r="S11" s="12">
        <f t="shared" si="0"/>
        <v>2.5268477574226151E-3</v>
      </c>
      <c r="T11" s="12">
        <f>IF(C11=0,0,SUM(E11:F11)/C11)</f>
        <v>0</v>
      </c>
      <c r="U11" s="12">
        <f>IF(Stat!$AI$7=0,0,H11/Stat!$AI$7)</f>
        <v>2.3073373327180432E-3</v>
      </c>
      <c r="V11" s="12">
        <f t="shared" si="1"/>
        <v>4.7125353440150798E-3</v>
      </c>
      <c r="W11" s="12">
        <f t="shared" si="2"/>
        <v>0</v>
      </c>
      <c r="X11" s="12">
        <f>IF(Stat!$AI$7=0,0,M11/Stat!$AI$7)</f>
        <v>2.3073373327180432E-3</v>
      </c>
      <c r="Y11" s="12">
        <f t="shared" si="3"/>
        <v>5.89622641509434E-3</v>
      </c>
      <c r="Z11" s="12">
        <f t="shared" si="4"/>
        <v>0</v>
      </c>
      <c r="AA11" s="12">
        <f>IF(Stat!$AI$7=0,0,SUM(C11,H11,M11)/Stat!$AI$7)</f>
        <v>6.4605445316105216E-3</v>
      </c>
      <c r="AB11" s="12">
        <f t="shared" si="5"/>
        <v>4.0091638029782356E-3</v>
      </c>
      <c r="AC11" s="12">
        <f t="shared" ref="AC11:AC34" si="6">IF(C11+H11+M11=0,0,SUM(E11:F11,J11:K11,O11:P11)/SUM(C11,H11,M11))</f>
        <v>0</v>
      </c>
    </row>
    <row r="12" spans="1:52" x14ac:dyDescent="0.25">
      <c r="A12" s="86">
        <v>3</v>
      </c>
      <c r="B12" s="18" t="s">
        <v>595</v>
      </c>
      <c r="C12" s="96">
        <v>141</v>
      </c>
      <c r="D12" s="96">
        <v>0</v>
      </c>
      <c r="E12" s="96">
        <v>32</v>
      </c>
      <c r="F12" s="96">
        <v>3</v>
      </c>
      <c r="G12" s="96">
        <v>1</v>
      </c>
      <c r="H12" s="96">
        <v>90</v>
      </c>
      <c r="I12" s="96">
        <v>0</v>
      </c>
      <c r="J12" s="96">
        <v>23</v>
      </c>
      <c r="K12" s="96">
        <v>0</v>
      </c>
      <c r="L12" s="96">
        <v>0</v>
      </c>
      <c r="M12" s="96">
        <v>65</v>
      </c>
      <c r="N12" s="96">
        <v>0</v>
      </c>
      <c r="O12" s="96">
        <v>20</v>
      </c>
      <c r="P12" s="96">
        <v>0</v>
      </c>
      <c r="Q12" s="96">
        <v>0</v>
      </c>
      <c r="R12" s="12">
        <f>IF(Stat!$AI$7=0,0,C12/Stat!$AI$7)</f>
        <v>6.5066912782648825E-2</v>
      </c>
      <c r="S12" s="12">
        <f t="shared" si="0"/>
        <v>8.9071383449147196E-2</v>
      </c>
      <c r="T12" s="12">
        <f t="shared" ref="T12:T34" si="7">IF(C12=0,0,SUM(E12:F12)/C12)</f>
        <v>0.24822695035460993</v>
      </c>
      <c r="U12" s="12">
        <f>IF(Stat!$AI$7=0,0,H12/Stat!$AI$7)</f>
        <v>4.1532071988924779E-2</v>
      </c>
      <c r="V12" s="12">
        <f t="shared" si="1"/>
        <v>8.4825636192271445E-2</v>
      </c>
      <c r="W12" s="12">
        <f t="shared" si="2"/>
        <v>0.25555555555555554</v>
      </c>
      <c r="X12" s="12">
        <f>IF(Stat!$AI$7=0,0,M12/Stat!$AI$7)</f>
        <v>2.9995385325334564E-2</v>
      </c>
      <c r="Y12" s="12">
        <f t="shared" si="3"/>
        <v>7.6650943396226412E-2</v>
      </c>
      <c r="Z12" s="12">
        <f t="shared" si="4"/>
        <v>0.30769230769230771</v>
      </c>
      <c r="AA12" s="12">
        <f>IF(Stat!$AI$7=0,0,SUM(C12,H12,M12)/Stat!$AI$7)</f>
        <v>0.13659437009690817</v>
      </c>
      <c r="AB12" s="12">
        <f t="shared" si="5"/>
        <v>8.4765177548682707E-2</v>
      </c>
      <c r="AC12" s="12">
        <f t="shared" si="6"/>
        <v>0.26351351351351349</v>
      </c>
    </row>
    <row r="13" spans="1:52" x14ac:dyDescent="0.25">
      <c r="A13" s="86">
        <v>4</v>
      </c>
      <c r="B13" s="18" t="s">
        <v>596</v>
      </c>
      <c r="C13" s="96">
        <v>57</v>
      </c>
      <c r="D13" s="96">
        <v>0</v>
      </c>
      <c r="E13" s="96">
        <v>17</v>
      </c>
      <c r="F13" s="96">
        <v>0</v>
      </c>
      <c r="G13" s="96">
        <v>0</v>
      </c>
      <c r="H13" s="96">
        <v>48</v>
      </c>
      <c r="I13" s="96">
        <v>0</v>
      </c>
      <c r="J13" s="96">
        <v>9</v>
      </c>
      <c r="K13" s="96">
        <v>0</v>
      </c>
      <c r="L13" s="96">
        <v>0</v>
      </c>
      <c r="M13" s="96">
        <v>24</v>
      </c>
      <c r="N13" s="96">
        <v>0</v>
      </c>
      <c r="O13" s="96">
        <v>7</v>
      </c>
      <c r="P13" s="96">
        <v>0</v>
      </c>
      <c r="Q13" s="96">
        <v>0</v>
      </c>
      <c r="R13" s="12">
        <f>IF(Stat!$AI$7=0,0,C13/Stat!$AI$7)</f>
        <v>2.6303645592985696E-2</v>
      </c>
      <c r="S13" s="12">
        <f t="shared" si="0"/>
        <v>3.6007580543272265E-2</v>
      </c>
      <c r="T13" s="12">
        <f t="shared" si="7"/>
        <v>0.2982456140350877</v>
      </c>
      <c r="U13" s="12">
        <f>IF(Stat!$AI$7=0,0,H13/Stat!$AI$7)</f>
        <v>2.2150438394093218E-2</v>
      </c>
      <c r="V13" s="12">
        <f t="shared" si="1"/>
        <v>4.5240339302544771E-2</v>
      </c>
      <c r="W13" s="12">
        <f t="shared" si="2"/>
        <v>0.1875</v>
      </c>
      <c r="X13" s="12">
        <f>IF(Stat!$AI$7=0,0,M13/Stat!$AI$7)</f>
        <v>1.1075219197046609E-2</v>
      </c>
      <c r="Y13" s="12">
        <f t="shared" si="3"/>
        <v>2.8301886792452831E-2</v>
      </c>
      <c r="Z13" s="12">
        <f t="shared" si="4"/>
        <v>0.29166666666666669</v>
      </c>
      <c r="AA13" s="12">
        <f>IF(Stat!$AI$7=0,0,SUM(C13,H13,M13)/Stat!$AI$7)</f>
        <v>5.9529303184125519E-2</v>
      </c>
      <c r="AB13" s="12">
        <f t="shared" si="5"/>
        <v>3.6941580756013746E-2</v>
      </c>
      <c r="AC13" s="12">
        <f t="shared" si="6"/>
        <v>0.2558139534883721</v>
      </c>
    </row>
    <row r="14" spans="1:52" x14ac:dyDescent="0.25">
      <c r="A14" s="86">
        <v>5</v>
      </c>
      <c r="B14" s="18" t="s">
        <v>577</v>
      </c>
      <c r="C14" s="96">
        <v>24</v>
      </c>
      <c r="D14" s="96">
        <v>0</v>
      </c>
      <c r="E14" s="96">
        <v>0</v>
      </c>
      <c r="F14" s="96">
        <v>0</v>
      </c>
      <c r="G14" s="96">
        <v>0</v>
      </c>
      <c r="H14" s="96">
        <v>29</v>
      </c>
      <c r="I14" s="96">
        <v>0</v>
      </c>
      <c r="J14" s="96">
        <v>0</v>
      </c>
      <c r="K14" s="96">
        <v>1</v>
      </c>
      <c r="L14" s="96">
        <v>0</v>
      </c>
      <c r="M14" s="96">
        <v>15</v>
      </c>
      <c r="N14" s="96">
        <v>0</v>
      </c>
      <c r="O14" s="96">
        <v>1</v>
      </c>
      <c r="P14" s="96">
        <v>0</v>
      </c>
      <c r="Q14" s="96">
        <v>0</v>
      </c>
      <c r="R14" s="12">
        <f>IF(Stat!$AI$7=0,0,C14/Stat!$AI$7)</f>
        <v>1.1075219197046609E-2</v>
      </c>
      <c r="S14" s="12">
        <f t="shared" si="0"/>
        <v>1.5161086544535692E-2</v>
      </c>
      <c r="T14" s="12">
        <f t="shared" si="7"/>
        <v>0</v>
      </c>
      <c r="U14" s="12">
        <f>IF(Stat!$AI$7=0,0,H14/Stat!$AI$7)</f>
        <v>1.3382556529764651E-2</v>
      </c>
      <c r="V14" s="12">
        <f t="shared" si="1"/>
        <v>2.7332704995287466E-2</v>
      </c>
      <c r="W14" s="12">
        <f t="shared" si="2"/>
        <v>3.4482758620689655E-2</v>
      </c>
      <c r="X14" s="12">
        <f>IF(Stat!$AI$7=0,0,M14/Stat!$AI$7)</f>
        <v>6.9220119981541301E-3</v>
      </c>
      <c r="Y14" s="12">
        <f t="shared" si="3"/>
        <v>1.7688679245283018E-2</v>
      </c>
      <c r="Z14" s="12">
        <f t="shared" si="4"/>
        <v>6.6666666666666666E-2</v>
      </c>
      <c r="AA14" s="12">
        <f>IF(Stat!$AI$7=0,0,SUM(C14,H14,M14)/Stat!$AI$7)</f>
        <v>3.1379787724965393E-2</v>
      </c>
      <c r="AB14" s="12">
        <f t="shared" si="5"/>
        <v>1.9473081328751432E-2</v>
      </c>
      <c r="AC14" s="12">
        <f t="shared" si="6"/>
        <v>2.9411764705882353E-2</v>
      </c>
    </row>
    <row r="15" spans="1:52" x14ac:dyDescent="0.25">
      <c r="A15" s="86">
        <v>6</v>
      </c>
      <c r="B15" s="18" t="s">
        <v>605</v>
      </c>
      <c r="C15" s="96">
        <v>7</v>
      </c>
      <c r="D15" s="96">
        <v>0</v>
      </c>
      <c r="E15" s="96">
        <v>2</v>
      </c>
      <c r="F15" s="96">
        <v>0</v>
      </c>
      <c r="G15" s="96">
        <v>0</v>
      </c>
      <c r="H15" s="96">
        <v>12</v>
      </c>
      <c r="I15" s="96">
        <v>0</v>
      </c>
      <c r="J15" s="96">
        <v>2</v>
      </c>
      <c r="K15" s="96">
        <v>0</v>
      </c>
      <c r="L15" s="96">
        <v>0</v>
      </c>
      <c r="M15" s="96">
        <v>8</v>
      </c>
      <c r="N15" s="96">
        <v>0</v>
      </c>
      <c r="O15" s="96">
        <v>2</v>
      </c>
      <c r="P15" s="96">
        <v>0</v>
      </c>
      <c r="Q15" s="96">
        <v>0</v>
      </c>
      <c r="R15" s="12">
        <f>IF(Stat!$AI$7=0,0,C15/Stat!$AI$7)</f>
        <v>3.2302722658052608E-3</v>
      </c>
      <c r="S15" s="12">
        <f t="shared" si="0"/>
        <v>4.421983575489577E-3</v>
      </c>
      <c r="T15" s="12">
        <f t="shared" si="7"/>
        <v>0.2857142857142857</v>
      </c>
      <c r="U15" s="12">
        <f>IF(Stat!$AI$7=0,0,H15/Stat!$AI$7)</f>
        <v>5.5376095985233045E-3</v>
      </c>
      <c r="V15" s="12">
        <f t="shared" si="1"/>
        <v>1.1310084825636193E-2</v>
      </c>
      <c r="W15" s="12">
        <f t="shared" si="2"/>
        <v>0.16666666666666666</v>
      </c>
      <c r="X15" s="12">
        <f>IF(Stat!$AI$7=0,0,M15/Stat!$AI$7)</f>
        <v>3.6917397323488694E-3</v>
      </c>
      <c r="Y15" s="12">
        <f t="shared" si="3"/>
        <v>9.433962264150943E-3</v>
      </c>
      <c r="Z15" s="12">
        <f t="shared" si="4"/>
        <v>0.25</v>
      </c>
      <c r="AA15" s="12">
        <f>IF(Stat!$AI$7=0,0,SUM(C15,H15,M15)/Stat!$AI$7)</f>
        <v>1.2459621596677434E-2</v>
      </c>
      <c r="AB15" s="12">
        <f t="shared" si="5"/>
        <v>7.7319587628865982E-3</v>
      </c>
      <c r="AC15" s="12">
        <f t="shared" si="6"/>
        <v>0.22222222222222221</v>
      </c>
    </row>
    <row r="16" spans="1:52" x14ac:dyDescent="0.25">
      <c r="A16" s="86">
        <v>7</v>
      </c>
      <c r="B16" s="18" t="s">
        <v>578</v>
      </c>
      <c r="C16" s="96">
        <v>94</v>
      </c>
      <c r="D16" s="96">
        <v>0</v>
      </c>
      <c r="E16" s="96">
        <v>16</v>
      </c>
      <c r="F16" s="96">
        <v>1</v>
      </c>
      <c r="G16" s="96">
        <v>1</v>
      </c>
      <c r="H16" s="96">
        <v>55</v>
      </c>
      <c r="I16" s="96">
        <v>0</v>
      </c>
      <c r="J16" s="96">
        <v>5</v>
      </c>
      <c r="K16" s="96">
        <v>0</v>
      </c>
      <c r="L16" s="96">
        <v>0</v>
      </c>
      <c r="M16" s="96">
        <v>53</v>
      </c>
      <c r="N16" s="96">
        <v>0</v>
      </c>
      <c r="O16" s="96">
        <v>19</v>
      </c>
      <c r="P16" s="96">
        <v>0</v>
      </c>
      <c r="Q16" s="96">
        <v>0</v>
      </c>
      <c r="R16" s="12">
        <f>IF(Stat!$AI$7=0,0,C16/Stat!$AI$7)</f>
        <v>4.3377941855099217E-2</v>
      </c>
      <c r="S16" s="12">
        <f t="shared" si="0"/>
        <v>5.9380922299431461E-2</v>
      </c>
      <c r="T16" s="12">
        <f t="shared" si="7"/>
        <v>0.18085106382978725</v>
      </c>
      <c r="U16" s="12">
        <f>IF(Stat!$AI$7=0,0,H16/Stat!$AI$7)</f>
        <v>2.5380710659898477E-2</v>
      </c>
      <c r="V16" s="12">
        <f t="shared" si="1"/>
        <v>5.1837888784165884E-2</v>
      </c>
      <c r="W16" s="12">
        <f t="shared" si="2"/>
        <v>9.0909090909090912E-2</v>
      </c>
      <c r="X16" s="12">
        <f>IF(Stat!$AI$7=0,0,M16/Stat!$AI$7)</f>
        <v>2.4457775726811262E-2</v>
      </c>
      <c r="Y16" s="12">
        <f t="shared" si="3"/>
        <v>6.25E-2</v>
      </c>
      <c r="Z16" s="12">
        <f t="shared" si="4"/>
        <v>0.35849056603773582</v>
      </c>
      <c r="AA16" s="12">
        <f>IF(Stat!$AI$7=0,0,SUM(C16,H16,M16)/Stat!$AI$7)</f>
        <v>9.3216428241808952E-2</v>
      </c>
      <c r="AB16" s="12">
        <f t="shared" si="5"/>
        <v>5.784650630011455E-2</v>
      </c>
      <c r="AC16" s="12">
        <f t="shared" si="6"/>
        <v>0.20297029702970298</v>
      </c>
    </row>
    <row r="17" spans="1:29" x14ac:dyDescent="0.25">
      <c r="A17" s="86">
        <v>8</v>
      </c>
      <c r="B17" s="18" t="s">
        <v>579</v>
      </c>
      <c r="C17" s="96">
        <v>67</v>
      </c>
      <c r="D17" s="96">
        <v>0</v>
      </c>
      <c r="E17" s="96">
        <v>14</v>
      </c>
      <c r="F17" s="96">
        <v>1</v>
      </c>
      <c r="G17" s="96">
        <v>0</v>
      </c>
      <c r="H17" s="96">
        <v>43</v>
      </c>
      <c r="I17" s="96">
        <v>0</v>
      </c>
      <c r="J17" s="96">
        <v>10</v>
      </c>
      <c r="K17" s="96">
        <v>1</v>
      </c>
      <c r="L17" s="96">
        <v>0</v>
      </c>
      <c r="M17" s="96">
        <v>57</v>
      </c>
      <c r="N17" s="96">
        <v>0</v>
      </c>
      <c r="O17" s="96">
        <v>15</v>
      </c>
      <c r="P17" s="96">
        <v>2</v>
      </c>
      <c r="Q17" s="96">
        <v>0</v>
      </c>
      <c r="R17" s="12">
        <f>IF(Stat!$AI$7=0,0,C17/Stat!$AI$7)</f>
        <v>3.091832025842178E-2</v>
      </c>
      <c r="S17" s="12">
        <f t="shared" si="0"/>
        <v>4.2324699936828809E-2</v>
      </c>
      <c r="T17" s="12">
        <f t="shared" si="7"/>
        <v>0.22388059701492538</v>
      </c>
      <c r="U17" s="12">
        <f>IF(Stat!$AI$7=0,0,H17/Stat!$AI$7)</f>
        <v>1.9843101061375174E-2</v>
      </c>
      <c r="V17" s="12">
        <f t="shared" si="1"/>
        <v>4.0527803958529687E-2</v>
      </c>
      <c r="W17" s="12">
        <f t="shared" si="2"/>
        <v>0.2558139534883721</v>
      </c>
      <c r="X17" s="12">
        <f>IF(Stat!$AI$7=0,0,M17/Stat!$AI$7)</f>
        <v>2.6303645592985696E-2</v>
      </c>
      <c r="Y17" s="12">
        <f t="shared" si="3"/>
        <v>6.7216981132075471E-2</v>
      </c>
      <c r="Z17" s="12">
        <f t="shared" si="4"/>
        <v>0.2982456140350877</v>
      </c>
      <c r="AA17" s="12">
        <f>IF(Stat!$AI$7=0,0,SUM(C17,H17,M17)/Stat!$AI$7)</f>
        <v>7.7065066912782643E-2</v>
      </c>
      <c r="AB17" s="12">
        <f t="shared" si="5"/>
        <v>4.7823596792668954E-2</v>
      </c>
      <c r="AC17" s="12">
        <f t="shared" si="6"/>
        <v>0.25748502994011974</v>
      </c>
    </row>
    <row r="18" spans="1:29" x14ac:dyDescent="0.25">
      <c r="A18" s="86">
        <v>9</v>
      </c>
      <c r="B18" s="18" t="s">
        <v>580</v>
      </c>
      <c r="C18" s="96">
        <v>174</v>
      </c>
      <c r="D18" s="96">
        <v>0</v>
      </c>
      <c r="E18" s="96">
        <v>47</v>
      </c>
      <c r="F18" s="96">
        <v>6</v>
      </c>
      <c r="G18" s="96">
        <v>4</v>
      </c>
      <c r="H18" s="96">
        <v>121</v>
      </c>
      <c r="I18" s="96">
        <v>0</v>
      </c>
      <c r="J18" s="96">
        <v>32</v>
      </c>
      <c r="K18" s="96">
        <v>3</v>
      </c>
      <c r="L18" s="96">
        <v>0</v>
      </c>
      <c r="M18" s="96">
        <v>70</v>
      </c>
      <c r="N18" s="96">
        <v>0</v>
      </c>
      <c r="O18" s="96">
        <v>11</v>
      </c>
      <c r="P18" s="96">
        <v>1</v>
      </c>
      <c r="Q18" s="96">
        <v>0</v>
      </c>
      <c r="R18" s="12">
        <f>IF(Stat!$AI$7=0,0,C18/Stat!$AI$7)</f>
        <v>8.0295339178587916E-2</v>
      </c>
      <c r="S18" s="12">
        <f t="shared" si="0"/>
        <v>0.10991787744788377</v>
      </c>
      <c r="T18" s="12">
        <f t="shared" si="7"/>
        <v>0.3045977011494253</v>
      </c>
      <c r="U18" s="12">
        <f>IF(Stat!$AI$7=0,0,H18/Stat!$AI$7)</f>
        <v>5.5837563451776651E-2</v>
      </c>
      <c r="V18" s="12">
        <f t="shared" si="1"/>
        <v>0.11404335532516494</v>
      </c>
      <c r="W18" s="12">
        <f t="shared" si="2"/>
        <v>0.28925619834710742</v>
      </c>
      <c r="X18" s="12">
        <f>IF(Stat!$AI$7=0,0,M18/Stat!$AI$7)</f>
        <v>3.2302722658052604E-2</v>
      </c>
      <c r="Y18" s="12">
        <f t="shared" si="3"/>
        <v>8.254716981132075E-2</v>
      </c>
      <c r="Z18" s="12">
        <f t="shared" si="4"/>
        <v>0.17142857142857143</v>
      </c>
      <c r="AA18" s="12">
        <f>IF(Stat!$AI$7=0,0,SUM(C18,H18,M18)/Stat!$AI$7)</f>
        <v>0.16843562528841716</v>
      </c>
      <c r="AB18" s="12">
        <f t="shared" si="5"/>
        <v>0.10452462772050401</v>
      </c>
      <c r="AC18" s="12">
        <f t="shared" si="6"/>
        <v>0.27397260273972601</v>
      </c>
    </row>
    <row r="19" spans="1:29" ht="14.25" customHeight="1" x14ac:dyDescent="0.25">
      <c r="A19" s="86">
        <v>10</v>
      </c>
      <c r="B19" s="18" t="s">
        <v>581</v>
      </c>
      <c r="C19" s="96">
        <v>12</v>
      </c>
      <c r="D19" s="96">
        <v>0</v>
      </c>
      <c r="E19" s="96">
        <v>1</v>
      </c>
      <c r="F19" s="96">
        <v>0</v>
      </c>
      <c r="G19" s="96">
        <v>0</v>
      </c>
      <c r="H19" s="96">
        <v>4</v>
      </c>
      <c r="I19" s="96">
        <v>0</v>
      </c>
      <c r="J19" s="96">
        <v>1</v>
      </c>
      <c r="K19" s="96">
        <v>0</v>
      </c>
      <c r="L19" s="96">
        <v>0</v>
      </c>
      <c r="M19" s="96">
        <v>2</v>
      </c>
      <c r="N19" s="96">
        <v>0</v>
      </c>
      <c r="O19" s="96">
        <v>1</v>
      </c>
      <c r="P19" s="96">
        <v>1</v>
      </c>
      <c r="Q19" s="96">
        <v>0</v>
      </c>
      <c r="R19" s="12">
        <f>IF(Stat!$AI$7=0,0,C19/Stat!$AI$7)</f>
        <v>5.5376095985233045E-3</v>
      </c>
      <c r="S19" s="12">
        <f t="shared" si="0"/>
        <v>7.5805432722678458E-3</v>
      </c>
      <c r="T19" s="12">
        <f t="shared" si="7"/>
        <v>8.3333333333333329E-2</v>
      </c>
      <c r="U19" s="12">
        <f>IF(Stat!$AI$7=0,0,H19/Stat!$AI$7)</f>
        <v>1.8458698661744347E-3</v>
      </c>
      <c r="V19" s="12">
        <f t="shared" si="1"/>
        <v>3.770028275212064E-3</v>
      </c>
      <c r="W19" s="12">
        <f t="shared" si="2"/>
        <v>0.25</v>
      </c>
      <c r="X19" s="12">
        <f>IF(Stat!$AI$7=0,0,M19/Stat!$AI$7)</f>
        <v>9.2293493308721734E-4</v>
      </c>
      <c r="Y19" s="12">
        <f t="shared" si="3"/>
        <v>2.3584905660377358E-3</v>
      </c>
      <c r="Z19" s="12">
        <f t="shared" si="4"/>
        <v>1</v>
      </c>
      <c r="AA19" s="12">
        <f>IF(Stat!$AI$7=0,0,SUM(C19,H19,M19)/Stat!$AI$7)</f>
        <v>8.3064143977849558E-3</v>
      </c>
      <c r="AB19" s="12">
        <f t="shared" si="5"/>
        <v>5.1546391752577319E-3</v>
      </c>
      <c r="AC19" s="12">
        <f t="shared" si="6"/>
        <v>0.22222222222222221</v>
      </c>
    </row>
    <row r="20" spans="1:29" x14ac:dyDescent="0.25">
      <c r="A20" s="86">
        <v>11</v>
      </c>
      <c r="B20" s="20" t="s">
        <v>582</v>
      </c>
      <c r="C20" s="96">
        <v>257</v>
      </c>
      <c r="D20" s="96">
        <v>0</v>
      </c>
      <c r="E20" s="96">
        <v>76</v>
      </c>
      <c r="F20" s="96">
        <v>1</v>
      </c>
      <c r="G20" s="96">
        <v>0</v>
      </c>
      <c r="H20" s="96">
        <v>213</v>
      </c>
      <c r="I20" s="96">
        <v>0</v>
      </c>
      <c r="J20" s="96">
        <v>67</v>
      </c>
      <c r="K20" s="96">
        <v>1</v>
      </c>
      <c r="L20" s="96">
        <v>0</v>
      </c>
      <c r="M20" s="96">
        <v>157</v>
      </c>
      <c r="N20" s="96">
        <v>0</v>
      </c>
      <c r="O20" s="96">
        <v>42</v>
      </c>
      <c r="P20" s="96">
        <v>0</v>
      </c>
      <c r="Q20" s="96">
        <v>0</v>
      </c>
      <c r="R20" s="12">
        <f>IF(Stat!$AI$7=0,0,C20/Stat!$AI$7)</f>
        <v>0.11859713890170744</v>
      </c>
      <c r="S20" s="12">
        <f t="shared" si="0"/>
        <v>0.16234996841440302</v>
      </c>
      <c r="T20" s="12">
        <f t="shared" si="7"/>
        <v>0.29961089494163423</v>
      </c>
      <c r="U20" s="12">
        <f>IF(Stat!$AI$7=0,0,H20/Stat!$AI$7)</f>
        <v>9.8292570373788649E-2</v>
      </c>
      <c r="V20" s="12">
        <f t="shared" si="1"/>
        <v>0.20075400565504242</v>
      </c>
      <c r="W20" s="12">
        <f t="shared" si="2"/>
        <v>0.31924882629107981</v>
      </c>
      <c r="X20" s="12">
        <f>IF(Stat!$AI$7=0,0,M20/Stat!$AI$7)</f>
        <v>7.2450392247346562E-2</v>
      </c>
      <c r="Y20" s="12">
        <f t="shared" si="3"/>
        <v>0.18514150943396226</v>
      </c>
      <c r="Z20" s="12">
        <f t="shared" si="4"/>
        <v>0.26751592356687898</v>
      </c>
      <c r="AA20" s="12">
        <f>IF(Stat!$AI$7=0,0,SUM(C20,H20,M20)/Stat!$AI$7)</f>
        <v>0.28934010152284262</v>
      </c>
      <c r="AB20" s="12">
        <f t="shared" si="5"/>
        <v>0.179553264604811</v>
      </c>
      <c r="AC20" s="12">
        <f t="shared" si="6"/>
        <v>0.2982456140350877</v>
      </c>
    </row>
    <row r="21" spans="1:29" ht="38.25" x14ac:dyDescent="0.25">
      <c r="A21" s="86">
        <v>12</v>
      </c>
      <c r="B21" s="20" t="s">
        <v>583</v>
      </c>
      <c r="C21" s="96">
        <v>88</v>
      </c>
      <c r="D21" s="96">
        <v>0</v>
      </c>
      <c r="E21" s="96">
        <v>23</v>
      </c>
      <c r="F21" s="96">
        <v>5</v>
      </c>
      <c r="G21" s="96">
        <v>1</v>
      </c>
      <c r="H21" s="96">
        <v>37</v>
      </c>
      <c r="I21" s="96">
        <v>0</v>
      </c>
      <c r="J21" s="96">
        <v>7</v>
      </c>
      <c r="K21" s="96">
        <v>0</v>
      </c>
      <c r="L21" s="96">
        <v>0</v>
      </c>
      <c r="M21" s="96">
        <v>36</v>
      </c>
      <c r="N21" s="96">
        <v>0</v>
      </c>
      <c r="O21" s="96">
        <v>13</v>
      </c>
      <c r="P21" s="96">
        <v>2</v>
      </c>
      <c r="Q21" s="96">
        <v>0</v>
      </c>
      <c r="R21" s="12">
        <f>IF(Stat!$AI$7=0,0,C21/Stat!$AI$7)</f>
        <v>4.060913705583756E-2</v>
      </c>
      <c r="S21" s="12">
        <f t="shared" si="0"/>
        <v>5.5590650663297533E-2</v>
      </c>
      <c r="T21" s="12">
        <f t="shared" si="7"/>
        <v>0.31818181818181818</v>
      </c>
      <c r="U21" s="12">
        <f>IF(Stat!$AI$7=0,0,H21/Stat!$AI$7)</f>
        <v>1.7074296262113521E-2</v>
      </c>
      <c r="V21" s="12">
        <f t="shared" si="1"/>
        <v>3.4872761545711596E-2</v>
      </c>
      <c r="W21" s="12">
        <f t="shared" si="2"/>
        <v>0.1891891891891892</v>
      </c>
      <c r="X21" s="12">
        <f>IF(Stat!$AI$7=0,0,M21/Stat!$AI$7)</f>
        <v>1.6612828795569912E-2</v>
      </c>
      <c r="Y21" s="12">
        <f t="shared" si="3"/>
        <v>4.2452830188679243E-2</v>
      </c>
      <c r="Z21" s="12">
        <f t="shared" si="4"/>
        <v>0.41666666666666669</v>
      </c>
      <c r="AA21" s="12">
        <f>IF(Stat!$AI$7=0,0,SUM(C21,H21,M21)/Stat!$AI$7)</f>
        <v>7.4296262113521E-2</v>
      </c>
      <c r="AB21" s="12">
        <f t="shared" si="5"/>
        <v>4.6105383734249716E-2</v>
      </c>
      <c r="AC21" s="12">
        <f t="shared" si="6"/>
        <v>0.3105590062111801</v>
      </c>
    </row>
    <row r="22" spans="1:29" x14ac:dyDescent="0.25">
      <c r="A22" s="86">
        <v>13</v>
      </c>
      <c r="B22" s="20" t="s">
        <v>597</v>
      </c>
      <c r="C22" s="96">
        <v>15</v>
      </c>
      <c r="D22" s="96">
        <v>0</v>
      </c>
      <c r="E22" s="96">
        <v>5</v>
      </c>
      <c r="F22" s="96">
        <v>0</v>
      </c>
      <c r="G22" s="96">
        <v>0</v>
      </c>
      <c r="H22" s="96">
        <v>20</v>
      </c>
      <c r="I22" s="96">
        <v>0</v>
      </c>
      <c r="J22" s="96">
        <v>6</v>
      </c>
      <c r="K22" s="96">
        <v>1</v>
      </c>
      <c r="L22" s="96">
        <v>1</v>
      </c>
      <c r="M22" s="96">
        <v>29</v>
      </c>
      <c r="N22" s="96">
        <v>0</v>
      </c>
      <c r="O22" s="96">
        <v>12</v>
      </c>
      <c r="P22" s="96">
        <v>0</v>
      </c>
      <c r="Q22" s="96">
        <v>0</v>
      </c>
      <c r="R22" s="12">
        <f>IF(Stat!$AI$7=0,0,C22/Stat!$AI$7)</f>
        <v>6.9220119981541301E-3</v>
      </c>
      <c r="S22" s="12">
        <f t="shared" si="0"/>
        <v>9.4756790903348081E-3</v>
      </c>
      <c r="T22" s="12">
        <f t="shared" si="7"/>
        <v>0.33333333333333331</v>
      </c>
      <c r="U22" s="12">
        <f>IF(Stat!$AI$7=0,0,H22/Stat!$AI$7)</f>
        <v>9.2293493308721729E-3</v>
      </c>
      <c r="V22" s="12">
        <f t="shared" si="1"/>
        <v>1.8850141376060319E-2</v>
      </c>
      <c r="W22" s="12">
        <f t="shared" si="2"/>
        <v>0.35</v>
      </c>
      <c r="X22" s="12">
        <f>IF(Stat!$AI$7=0,0,M22/Stat!$AI$7)</f>
        <v>1.3382556529764651E-2</v>
      </c>
      <c r="Y22" s="12">
        <f t="shared" si="3"/>
        <v>3.4198113207547169E-2</v>
      </c>
      <c r="Z22" s="12">
        <f t="shared" si="4"/>
        <v>0.41379310344827586</v>
      </c>
      <c r="AA22" s="12">
        <f>IF(Stat!$AI$7=0,0,SUM(C22,H22,M22)/Stat!$AI$7)</f>
        <v>2.9533917858790955E-2</v>
      </c>
      <c r="AB22" s="12">
        <f t="shared" si="5"/>
        <v>1.8327605956471937E-2</v>
      </c>
      <c r="AC22" s="12">
        <f t="shared" si="6"/>
        <v>0.375</v>
      </c>
    </row>
    <row r="23" spans="1:29" x14ac:dyDescent="0.25">
      <c r="A23" s="86">
        <v>14</v>
      </c>
      <c r="B23" s="20" t="s">
        <v>584</v>
      </c>
      <c r="C23" s="96">
        <v>203</v>
      </c>
      <c r="D23" s="96">
        <v>0</v>
      </c>
      <c r="E23" s="96">
        <v>12</v>
      </c>
      <c r="F23" s="96">
        <v>0</v>
      </c>
      <c r="G23" s="96">
        <v>0</v>
      </c>
      <c r="H23" s="96">
        <v>130</v>
      </c>
      <c r="I23" s="96">
        <v>0</v>
      </c>
      <c r="J23" s="96">
        <v>19</v>
      </c>
      <c r="K23" s="96">
        <v>1</v>
      </c>
      <c r="L23" s="96">
        <v>0</v>
      </c>
      <c r="M23" s="96">
        <v>97</v>
      </c>
      <c r="N23" s="96">
        <v>0</v>
      </c>
      <c r="O23" s="96">
        <v>19</v>
      </c>
      <c r="P23" s="96">
        <v>0</v>
      </c>
      <c r="Q23" s="96">
        <v>0</v>
      </c>
      <c r="R23" s="12">
        <f>IF(Stat!$AI$7=0,0,C23/Stat!$AI$7)</f>
        <v>9.3677895708352554E-2</v>
      </c>
      <c r="S23" s="12">
        <f t="shared" si="0"/>
        <v>0.12823752368919772</v>
      </c>
      <c r="T23" s="12">
        <f t="shared" si="7"/>
        <v>5.9113300492610835E-2</v>
      </c>
      <c r="U23" s="12">
        <f>IF(Stat!$AI$7=0,0,H23/Stat!$AI$7)</f>
        <v>5.9990770650669129E-2</v>
      </c>
      <c r="V23" s="12">
        <f t="shared" si="1"/>
        <v>0.12252591894439209</v>
      </c>
      <c r="W23" s="12">
        <f t="shared" si="2"/>
        <v>0.15384615384615385</v>
      </c>
      <c r="X23" s="12">
        <f>IF(Stat!$AI$7=0,0,M23/Stat!$AI$7)</f>
        <v>4.4762344254730038E-2</v>
      </c>
      <c r="Y23" s="12">
        <f t="shared" si="3"/>
        <v>0.11438679245283019</v>
      </c>
      <c r="Z23" s="12">
        <f t="shared" si="4"/>
        <v>0.19587628865979381</v>
      </c>
      <c r="AA23" s="12">
        <f>IF(Stat!$AI$7=0,0,SUM(C23,H23,M23)/Stat!$AI$7)</f>
        <v>0.19843101061375173</v>
      </c>
      <c r="AB23" s="12">
        <f t="shared" si="5"/>
        <v>0.12313860252004583</v>
      </c>
      <c r="AC23" s="12">
        <f t="shared" si="6"/>
        <v>0.1186046511627907</v>
      </c>
    </row>
    <row r="24" spans="1:29" x14ac:dyDescent="0.25">
      <c r="A24" s="86">
        <v>15</v>
      </c>
      <c r="B24" s="20" t="s">
        <v>585</v>
      </c>
      <c r="C24" s="96">
        <v>9</v>
      </c>
      <c r="D24" s="96">
        <v>0</v>
      </c>
      <c r="E24" s="96">
        <v>1</v>
      </c>
      <c r="F24" s="96">
        <v>1</v>
      </c>
      <c r="G24" s="96">
        <v>0</v>
      </c>
      <c r="H24" s="96">
        <v>5</v>
      </c>
      <c r="I24" s="96">
        <v>0</v>
      </c>
      <c r="J24" s="96">
        <v>2</v>
      </c>
      <c r="K24" s="96">
        <v>0</v>
      </c>
      <c r="L24" s="96">
        <v>0</v>
      </c>
      <c r="M24" s="96">
        <v>1</v>
      </c>
      <c r="N24" s="96">
        <v>0</v>
      </c>
      <c r="O24" s="96">
        <v>0</v>
      </c>
      <c r="P24" s="96">
        <v>1</v>
      </c>
      <c r="Q24" s="96">
        <v>0</v>
      </c>
      <c r="R24" s="12">
        <f>IF(Stat!$AI$7=0,0,C24/Stat!$AI$7)</f>
        <v>4.1532071988924779E-3</v>
      </c>
      <c r="S24" s="12">
        <f t="shared" si="0"/>
        <v>5.6854074542008843E-3</v>
      </c>
      <c r="T24" s="12">
        <f t="shared" si="7"/>
        <v>0.22222222222222221</v>
      </c>
      <c r="U24" s="12">
        <f>IF(Stat!$AI$7=0,0,H24/Stat!$AI$7)</f>
        <v>2.3073373327180432E-3</v>
      </c>
      <c r="V24" s="12">
        <f t="shared" si="1"/>
        <v>4.7125353440150798E-3</v>
      </c>
      <c r="W24" s="12">
        <f t="shared" si="2"/>
        <v>0.4</v>
      </c>
      <c r="X24" s="12">
        <f>IF(Stat!$AI$7=0,0,M24/Stat!$AI$7)</f>
        <v>4.6146746654360867E-4</v>
      </c>
      <c r="Y24" s="12">
        <f t="shared" si="3"/>
        <v>1.1792452830188679E-3</v>
      </c>
      <c r="Z24" s="12">
        <f t="shared" si="4"/>
        <v>1</v>
      </c>
      <c r="AA24" s="12">
        <f>IF(Stat!$AI$7=0,0,SUM(C24,H24,M24)/Stat!$AI$7)</f>
        <v>6.9220119981541301E-3</v>
      </c>
      <c r="AB24" s="12">
        <f t="shared" si="5"/>
        <v>4.2955326460481103E-3</v>
      </c>
      <c r="AC24" s="12">
        <f t="shared" si="6"/>
        <v>0.33333333333333331</v>
      </c>
    </row>
    <row r="25" spans="1:29" x14ac:dyDescent="0.25">
      <c r="A25" s="86">
        <v>16</v>
      </c>
      <c r="B25" s="20" t="s">
        <v>598</v>
      </c>
      <c r="C25" s="96">
        <v>69</v>
      </c>
      <c r="D25" s="96">
        <v>0</v>
      </c>
      <c r="E25" s="96">
        <v>14</v>
      </c>
      <c r="F25" s="96">
        <v>2</v>
      </c>
      <c r="G25" s="96">
        <v>1</v>
      </c>
      <c r="H25" s="96">
        <v>51</v>
      </c>
      <c r="I25" s="96">
        <v>0</v>
      </c>
      <c r="J25" s="96">
        <v>14</v>
      </c>
      <c r="K25" s="96">
        <v>2</v>
      </c>
      <c r="L25" s="96">
        <v>2</v>
      </c>
      <c r="M25" s="96">
        <v>46</v>
      </c>
      <c r="N25" s="96">
        <v>0</v>
      </c>
      <c r="O25" s="96">
        <v>12</v>
      </c>
      <c r="P25" s="96">
        <v>1</v>
      </c>
      <c r="Q25" s="96">
        <v>0</v>
      </c>
      <c r="R25" s="12">
        <f>IF(Stat!$AI$7=0,0,C25/Stat!$AI$7)</f>
        <v>3.1841255191509002E-2</v>
      </c>
      <c r="S25" s="12">
        <f t="shared" si="0"/>
        <v>4.3588123815540114E-2</v>
      </c>
      <c r="T25" s="12">
        <f t="shared" si="7"/>
        <v>0.2318840579710145</v>
      </c>
      <c r="U25" s="12">
        <f>IF(Stat!$AI$7=0,0,H25/Stat!$AI$7)</f>
        <v>2.3534840793724043E-2</v>
      </c>
      <c r="V25" s="12">
        <f t="shared" si="1"/>
        <v>4.8067860508953821E-2</v>
      </c>
      <c r="W25" s="12">
        <f t="shared" si="2"/>
        <v>0.31372549019607843</v>
      </c>
      <c r="X25" s="12">
        <f>IF(Stat!$AI$7=0,0,M25/Stat!$AI$7)</f>
        <v>2.1227503461005999E-2</v>
      </c>
      <c r="Y25" s="12">
        <f t="shared" si="3"/>
        <v>5.4245283018867926E-2</v>
      </c>
      <c r="Z25" s="12">
        <f t="shared" si="4"/>
        <v>0.28260869565217389</v>
      </c>
      <c r="AA25" s="12">
        <f>IF(Stat!$AI$7=0,0,SUM(C25,H25,M25)/Stat!$AI$7)</f>
        <v>7.660359944623904E-2</v>
      </c>
      <c r="AB25" s="12">
        <f t="shared" si="5"/>
        <v>4.7537227949599081E-2</v>
      </c>
      <c r="AC25" s="12">
        <f t="shared" si="6"/>
        <v>0.27108433734939757</v>
      </c>
    </row>
    <row r="26" spans="1:29" ht="25.5" x14ac:dyDescent="0.25">
      <c r="A26" s="86">
        <v>17</v>
      </c>
      <c r="B26" s="20" t="s">
        <v>586</v>
      </c>
      <c r="C26" s="96">
        <v>87</v>
      </c>
      <c r="D26" s="96">
        <v>0</v>
      </c>
      <c r="E26" s="96">
        <v>15</v>
      </c>
      <c r="F26" s="96">
        <v>3</v>
      </c>
      <c r="G26" s="96">
        <v>1</v>
      </c>
      <c r="H26" s="96">
        <v>34</v>
      </c>
      <c r="I26" s="96">
        <v>0</v>
      </c>
      <c r="J26" s="96">
        <v>9</v>
      </c>
      <c r="K26" s="96">
        <v>2</v>
      </c>
      <c r="L26" s="96">
        <v>1</v>
      </c>
      <c r="M26" s="96">
        <v>36</v>
      </c>
      <c r="N26" s="96">
        <v>0</v>
      </c>
      <c r="O26" s="96">
        <v>14</v>
      </c>
      <c r="P26" s="96">
        <v>3</v>
      </c>
      <c r="Q26" s="96">
        <v>1</v>
      </c>
      <c r="R26" s="12">
        <f>IF(Stat!$AI$7=0,0,C26/Stat!$AI$7)</f>
        <v>4.0147669589293958E-2</v>
      </c>
      <c r="S26" s="12">
        <f t="shared" si="0"/>
        <v>5.4958938723941884E-2</v>
      </c>
      <c r="T26" s="12">
        <f t="shared" si="7"/>
        <v>0.20689655172413793</v>
      </c>
      <c r="U26" s="12">
        <f>IF(Stat!$AI$7=0,0,H26/Stat!$AI$7)</f>
        <v>1.5689893862482696E-2</v>
      </c>
      <c r="V26" s="12">
        <f t="shared" si="1"/>
        <v>3.2045240339302547E-2</v>
      </c>
      <c r="W26" s="12">
        <f t="shared" si="2"/>
        <v>0.3235294117647059</v>
      </c>
      <c r="X26" s="12">
        <f>IF(Stat!$AI$7=0,0,M26/Stat!$AI$7)</f>
        <v>1.6612828795569912E-2</v>
      </c>
      <c r="Y26" s="12">
        <f t="shared" si="3"/>
        <v>4.2452830188679243E-2</v>
      </c>
      <c r="Z26" s="12">
        <f t="shared" si="4"/>
        <v>0.47222222222222221</v>
      </c>
      <c r="AA26" s="12">
        <f>IF(Stat!$AI$7=0,0,SUM(C26,H26,M26)/Stat!$AI$7)</f>
        <v>7.2450392247346562E-2</v>
      </c>
      <c r="AB26" s="12">
        <f t="shared" si="5"/>
        <v>4.4959908361970218E-2</v>
      </c>
      <c r="AC26" s="12">
        <f t="shared" si="6"/>
        <v>0.2929936305732484</v>
      </c>
    </row>
    <row r="27" spans="1:29" x14ac:dyDescent="0.25">
      <c r="A27" s="86">
        <v>18</v>
      </c>
      <c r="B27" s="20" t="s">
        <v>587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12">
        <f>IF(Stat!$AI$7=0,0,C27/Stat!$AI$7)</f>
        <v>0</v>
      </c>
      <c r="S27" s="12">
        <f t="shared" si="0"/>
        <v>0</v>
      </c>
      <c r="T27" s="12">
        <f t="shared" si="7"/>
        <v>0</v>
      </c>
      <c r="U27" s="12">
        <f>IF(Stat!$AI$7=0,0,H27/Stat!$AI$7)</f>
        <v>0</v>
      </c>
      <c r="V27" s="12">
        <f t="shared" si="1"/>
        <v>0</v>
      </c>
      <c r="W27" s="12">
        <f t="shared" si="2"/>
        <v>0</v>
      </c>
      <c r="X27" s="12">
        <f>IF(Stat!$AI$7=0,0,M27/Stat!$AI$7)</f>
        <v>0</v>
      </c>
      <c r="Y27" s="12">
        <f t="shared" si="3"/>
        <v>0</v>
      </c>
      <c r="Z27" s="12">
        <f t="shared" si="4"/>
        <v>0</v>
      </c>
      <c r="AA27" s="12">
        <f>IF(Stat!$AI$7=0,0,SUM(C27,H27,M27)/Stat!$AI$7)</f>
        <v>0</v>
      </c>
      <c r="AB27" s="12">
        <f t="shared" si="5"/>
        <v>0</v>
      </c>
      <c r="AC27" s="12">
        <f t="shared" si="6"/>
        <v>0</v>
      </c>
    </row>
    <row r="28" spans="1:29" x14ac:dyDescent="0.25">
      <c r="A28" s="86">
        <v>19</v>
      </c>
      <c r="B28" s="20" t="s">
        <v>599</v>
      </c>
      <c r="C28" s="96">
        <v>88</v>
      </c>
      <c r="D28" s="96">
        <v>0</v>
      </c>
      <c r="E28" s="96">
        <v>15</v>
      </c>
      <c r="F28" s="96">
        <v>0</v>
      </c>
      <c r="G28" s="96">
        <v>0</v>
      </c>
      <c r="H28" s="96">
        <v>45</v>
      </c>
      <c r="I28" s="96">
        <v>0</v>
      </c>
      <c r="J28" s="96">
        <v>11</v>
      </c>
      <c r="K28" s="96">
        <v>0</v>
      </c>
      <c r="L28" s="96">
        <v>0</v>
      </c>
      <c r="M28" s="96">
        <v>34</v>
      </c>
      <c r="N28" s="96">
        <v>0</v>
      </c>
      <c r="O28" s="96">
        <v>8</v>
      </c>
      <c r="P28" s="96">
        <v>3</v>
      </c>
      <c r="Q28" s="96">
        <v>0</v>
      </c>
      <c r="R28" s="12">
        <f>IF(Stat!$AI$7=0,0,C28/Stat!$AI$7)</f>
        <v>4.060913705583756E-2</v>
      </c>
      <c r="S28" s="12">
        <f t="shared" si="0"/>
        <v>5.5590650663297533E-2</v>
      </c>
      <c r="T28" s="12">
        <f t="shared" si="7"/>
        <v>0.17045454545454544</v>
      </c>
      <c r="U28" s="12">
        <f>IF(Stat!$AI$7=0,0,H28/Stat!$AI$7)</f>
        <v>2.076603599446239E-2</v>
      </c>
      <c r="V28" s="12">
        <f t="shared" si="1"/>
        <v>4.2412818096135722E-2</v>
      </c>
      <c r="W28" s="12">
        <f t="shared" si="2"/>
        <v>0.24444444444444444</v>
      </c>
      <c r="X28" s="12">
        <f>IF(Stat!$AI$7=0,0,M28/Stat!$AI$7)</f>
        <v>1.5689893862482696E-2</v>
      </c>
      <c r="Y28" s="12">
        <f t="shared" si="3"/>
        <v>4.0094339622641507E-2</v>
      </c>
      <c r="Z28" s="12">
        <f t="shared" si="4"/>
        <v>0.3235294117647059</v>
      </c>
      <c r="AA28" s="12">
        <f>IF(Stat!$AI$7=0,0,SUM(C28,H28,M28)/Stat!$AI$7)</f>
        <v>7.7065066912782643E-2</v>
      </c>
      <c r="AB28" s="12">
        <f t="shared" si="5"/>
        <v>4.7823596792668954E-2</v>
      </c>
      <c r="AC28" s="12">
        <f t="shared" si="6"/>
        <v>0.22155688622754491</v>
      </c>
    </row>
    <row r="29" spans="1:29" x14ac:dyDescent="0.25">
      <c r="A29" s="86">
        <v>20</v>
      </c>
      <c r="B29" s="20" t="s">
        <v>588</v>
      </c>
      <c r="C29" s="96">
        <v>23</v>
      </c>
      <c r="D29" s="96">
        <v>0</v>
      </c>
      <c r="E29" s="96">
        <v>7</v>
      </c>
      <c r="F29" s="96">
        <v>0</v>
      </c>
      <c r="G29" s="96">
        <v>0</v>
      </c>
      <c r="H29" s="96">
        <v>20</v>
      </c>
      <c r="I29" s="96">
        <v>0</v>
      </c>
      <c r="J29" s="96">
        <v>6</v>
      </c>
      <c r="K29" s="96">
        <v>0</v>
      </c>
      <c r="L29" s="96">
        <v>0</v>
      </c>
      <c r="M29" s="96">
        <v>23</v>
      </c>
      <c r="N29" s="96">
        <v>0</v>
      </c>
      <c r="O29" s="96">
        <v>7</v>
      </c>
      <c r="P29" s="96">
        <v>0</v>
      </c>
      <c r="Q29" s="96">
        <v>0</v>
      </c>
      <c r="R29" s="12">
        <f>IF(Stat!$AI$7=0,0,C29/Stat!$AI$7)</f>
        <v>1.0613751730502999E-2</v>
      </c>
      <c r="S29" s="12">
        <f t="shared" si="0"/>
        <v>1.4529374605180037E-2</v>
      </c>
      <c r="T29" s="12">
        <f t="shared" si="7"/>
        <v>0.30434782608695654</v>
      </c>
      <c r="U29" s="12">
        <f>IF(Stat!$AI$7=0,0,H29/Stat!$AI$7)</f>
        <v>9.2293493308721729E-3</v>
      </c>
      <c r="V29" s="12">
        <f t="shared" si="1"/>
        <v>1.8850141376060319E-2</v>
      </c>
      <c r="W29" s="12">
        <f t="shared" si="2"/>
        <v>0.3</v>
      </c>
      <c r="X29" s="12">
        <f>IF(Stat!$AI$7=0,0,M29/Stat!$AI$7)</f>
        <v>1.0613751730502999E-2</v>
      </c>
      <c r="Y29" s="12">
        <f t="shared" si="3"/>
        <v>2.7122641509433963E-2</v>
      </c>
      <c r="Z29" s="12">
        <f t="shared" si="4"/>
        <v>0.30434782608695654</v>
      </c>
      <c r="AA29" s="12">
        <f>IF(Stat!$AI$7=0,0,SUM(C29,H29,M29)/Stat!$AI$7)</f>
        <v>3.0456852791878174E-2</v>
      </c>
      <c r="AB29" s="12">
        <f t="shared" si="5"/>
        <v>1.8900343642611683E-2</v>
      </c>
      <c r="AC29" s="12">
        <f t="shared" si="6"/>
        <v>0.30303030303030304</v>
      </c>
    </row>
    <row r="30" spans="1:29" ht="15.75" thickBot="1" x14ac:dyDescent="0.3">
      <c r="A30" s="86">
        <v>21</v>
      </c>
      <c r="B30" s="20" t="s">
        <v>589</v>
      </c>
      <c r="C30" s="96">
        <v>47</v>
      </c>
      <c r="D30" s="96">
        <v>0</v>
      </c>
      <c r="E30" s="96">
        <v>11</v>
      </c>
      <c r="F30" s="96">
        <v>0</v>
      </c>
      <c r="G30" s="96">
        <v>0</v>
      </c>
      <c r="H30" s="96">
        <v>36</v>
      </c>
      <c r="I30" s="96">
        <v>0</v>
      </c>
      <c r="J30" s="96">
        <v>6</v>
      </c>
      <c r="K30" s="96">
        <v>1</v>
      </c>
      <c r="L30" s="96">
        <v>0</v>
      </c>
      <c r="M30" s="96">
        <v>40</v>
      </c>
      <c r="N30" s="96">
        <v>0</v>
      </c>
      <c r="O30" s="96">
        <v>1</v>
      </c>
      <c r="P30" s="96">
        <v>1</v>
      </c>
      <c r="Q30" s="96">
        <v>0</v>
      </c>
      <c r="R30" s="12">
        <f>IF(Stat!$AI$7=0,0,C30/Stat!$AI$7)</f>
        <v>2.1688970927549608E-2</v>
      </c>
      <c r="S30" s="12">
        <f t="shared" si="0"/>
        <v>2.9690461149715731E-2</v>
      </c>
      <c r="T30" s="12">
        <f t="shared" si="7"/>
        <v>0.23404255319148937</v>
      </c>
      <c r="U30" s="12">
        <f>IF(Stat!$AI$7=0,0,H30/Stat!$AI$7)</f>
        <v>1.6612828795569912E-2</v>
      </c>
      <c r="V30" s="12">
        <f t="shared" si="1"/>
        <v>3.3930254476908575E-2</v>
      </c>
      <c r="W30" s="12">
        <f t="shared" si="2"/>
        <v>0.19444444444444445</v>
      </c>
      <c r="X30" s="12">
        <f>IF(Stat!$AI$7=0,0,M30/Stat!$AI$7)</f>
        <v>1.8458698661744346E-2</v>
      </c>
      <c r="Y30" s="12">
        <f t="shared" si="3"/>
        <v>4.716981132075472E-2</v>
      </c>
      <c r="Z30" s="21">
        <f t="shared" si="4"/>
        <v>0.05</v>
      </c>
      <c r="AA30" s="12">
        <f>IF(Stat!$AI$7=0,0,SUM(C30,H30,M30)/Stat!$AI$7)</f>
        <v>5.6760498384863869E-2</v>
      </c>
      <c r="AB30" s="12">
        <f t="shared" si="5"/>
        <v>3.5223367697594501E-2</v>
      </c>
      <c r="AC30" s="12">
        <f t="shared" si="6"/>
        <v>0.16260162601626016</v>
      </c>
    </row>
    <row r="31" spans="1:29" ht="15.75" thickBot="1" x14ac:dyDescent="0.3">
      <c r="A31" s="86">
        <v>22</v>
      </c>
      <c r="B31" s="20" t="s">
        <v>1074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12">
        <f>IF(Stat!$AI$7=0,0,C31/Stat!$AI$7)</f>
        <v>0</v>
      </c>
      <c r="S31" s="12">
        <f t="shared" si="0"/>
        <v>0</v>
      </c>
      <c r="T31" s="12">
        <f t="shared" ref="T31:T33" si="8">IF(C31=0,0,SUM(E31:F31)/C31)</f>
        <v>0</v>
      </c>
      <c r="U31" s="12">
        <f>IF(Stat!$AI$7=0,0,H31/Stat!$AI$7)</f>
        <v>0</v>
      </c>
      <c r="V31" s="12">
        <f t="shared" si="1"/>
        <v>0</v>
      </c>
      <c r="W31" s="12">
        <f t="shared" ref="W31:W33" si="9">IF(H31=0,0,SUM(J31:K31)/H31)</f>
        <v>0</v>
      </c>
      <c r="X31" s="12">
        <f>IF(Stat!$AI$7=0,0,M31/Stat!$AI$7)</f>
        <v>0</v>
      </c>
      <c r="Y31" s="12">
        <f t="shared" si="3"/>
        <v>0</v>
      </c>
      <c r="Z31" s="21">
        <f t="shared" ref="Z31:Z33" si="10">IF(M31=0,0,SUM(O31:P31)/M31)</f>
        <v>0</v>
      </c>
      <c r="AA31" s="12">
        <f>IF(Stat!$AI$7=0,0,SUM(C31,H31,M31)/Stat!$AI$7)</f>
        <v>0</v>
      </c>
      <c r="AB31" s="12">
        <f t="shared" si="5"/>
        <v>0</v>
      </c>
      <c r="AC31" s="12">
        <f t="shared" ref="AC31:AC33" si="11">IF(C31+H31+M31=0,0,SUM(E31:F31,J31:K31,O31:P31)/SUM(C31,H31,M31))</f>
        <v>0</v>
      </c>
    </row>
    <row r="32" spans="1:29" ht="15.75" thickBot="1" x14ac:dyDescent="0.3">
      <c r="A32" s="86">
        <v>23</v>
      </c>
      <c r="B32" s="20" t="s">
        <v>1073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2</v>
      </c>
      <c r="I32" s="97">
        <v>0</v>
      </c>
      <c r="J32" s="97">
        <v>1</v>
      </c>
      <c r="K32" s="97">
        <v>0</v>
      </c>
      <c r="L32" s="97">
        <v>0</v>
      </c>
      <c r="M32" s="97">
        <v>1</v>
      </c>
      <c r="N32" s="97">
        <v>0</v>
      </c>
      <c r="O32" s="97">
        <v>0</v>
      </c>
      <c r="P32" s="97">
        <v>0</v>
      </c>
      <c r="Q32" s="97">
        <v>0</v>
      </c>
      <c r="R32" s="12">
        <f>IF(Stat!$AI$7=0,0,C32/Stat!$AI$7)</f>
        <v>0</v>
      </c>
      <c r="S32" s="12">
        <f t="shared" si="0"/>
        <v>0</v>
      </c>
      <c r="T32" s="12">
        <f t="shared" si="8"/>
        <v>0</v>
      </c>
      <c r="U32" s="12">
        <f>IF(Stat!$AI$7=0,0,H32/Stat!$AI$7)</f>
        <v>9.2293493308721734E-4</v>
      </c>
      <c r="V32" s="12">
        <f t="shared" si="1"/>
        <v>1.885014137606032E-3</v>
      </c>
      <c r="W32" s="12">
        <f t="shared" si="9"/>
        <v>0.5</v>
      </c>
      <c r="X32" s="12">
        <f>IF(Stat!$AI$7=0,0,M32/Stat!$AI$7)</f>
        <v>4.6146746654360867E-4</v>
      </c>
      <c r="Y32" s="12">
        <f t="shared" si="3"/>
        <v>1.1792452830188679E-3</v>
      </c>
      <c r="Z32" s="21">
        <f t="shared" si="10"/>
        <v>0</v>
      </c>
      <c r="AA32" s="12">
        <f>IF(Stat!$AI$7=0,0,SUM(C32,H32,M32)/Stat!$AI$7)</f>
        <v>1.3844023996308261E-3</v>
      </c>
      <c r="AB32" s="12">
        <f t="shared" si="5"/>
        <v>8.5910652920962198E-4</v>
      </c>
      <c r="AC32" s="12">
        <f t="shared" si="11"/>
        <v>0.33333333333333331</v>
      </c>
    </row>
    <row r="33" spans="1:29" ht="15.75" thickBot="1" x14ac:dyDescent="0.3">
      <c r="A33" s="86">
        <v>24</v>
      </c>
      <c r="B33" s="20" t="s">
        <v>1075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12">
        <f>IF(Stat!$AI$7=0,0,C33/Stat!$AI$7)</f>
        <v>0</v>
      </c>
      <c r="S33" s="12">
        <f t="shared" si="0"/>
        <v>0</v>
      </c>
      <c r="T33" s="12">
        <f t="shared" si="8"/>
        <v>0</v>
      </c>
      <c r="U33" s="12">
        <f>IF(Stat!$AI$7=0,0,H33/Stat!$AI$7)</f>
        <v>0</v>
      </c>
      <c r="V33" s="12">
        <f t="shared" si="1"/>
        <v>0</v>
      </c>
      <c r="W33" s="12">
        <f t="shared" si="9"/>
        <v>0</v>
      </c>
      <c r="X33" s="12">
        <f>IF(Stat!$AI$7=0,0,M33/Stat!$AI$7)</f>
        <v>0</v>
      </c>
      <c r="Y33" s="12">
        <f t="shared" si="3"/>
        <v>0</v>
      </c>
      <c r="Z33" s="21">
        <f t="shared" si="10"/>
        <v>0</v>
      </c>
      <c r="AA33" s="12">
        <f>IF(Stat!$AI$7=0,0,SUM(C33,H33,M33)/Stat!$AI$7)</f>
        <v>0</v>
      </c>
      <c r="AB33" s="12">
        <f t="shared" si="5"/>
        <v>0</v>
      </c>
      <c r="AC33" s="12">
        <f t="shared" si="11"/>
        <v>0</v>
      </c>
    </row>
    <row r="34" spans="1:29" ht="15.75" thickBot="1" x14ac:dyDescent="0.3">
      <c r="A34" s="194" t="s">
        <v>590</v>
      </c>
      <c r="B34" s="194"/>
      <c r="C34" s="83">
        <f>SUM(C10:C33)</f>
        <v>1583</v>
      </c>
      <c r="D34" s="99">
        <f t="shared" ref="D34:Q34" si="12">SUM(D10:D33)</f>
        <v>0</v>
      </c>
      <c r="E34" s="99">
        <f t="shared" si="12"/>
        <v>331</v>
      </c>
      <c r="F34" s="99">
        <f t="shared" si="12"/>
        <v>23</v>
      </c>
      <c r="G34" s="99">
        <f t="shared" si="12"/>
        <v>9</v>
      </c>
      <c r="H34" s="99">
        <f t="shared" si="12"/>
        <v>1061</v>
      </c>
      <c r="I34" s="99">
        <f t="shared" si="12"/>
        <v>0</v>
      </c>
      <c r="J34" s="99">
        <f t="shared" si="12"/>
        <v>250</v>
      </c>
      <c r="K34" s="99">
        <f t="shared" si="12"/>
        <v>14</v>
      </c>
      <c r="L34" s="99">
        <f t="shared" si="12"/>
        <v>4</v>
      </c>
      <c r="M34" s="99">
        <f t="shared" si="12"/>
        <v>848</v>
      </c>
      <c r="N34" s="99">
        <f t="shared" si="12"/>
        <v>0</v>
      </c>
      <c r="O34" s="99">
        <f t="shared" si="12"/>
        <v>229</v>
      </c>
      <c r="P34" s="99">
        <f t="shared" si="12"/>
        <v>15</v>
      </c>
      <c r="Q34" s="99">
        <f t="shared" si="12"/>
        <v>1</v>
      </c>
      <c r="R34" s="14">
        <f>IF(Stat!$AI$7=0,0,C34/Stat!$AI$7)</f>
        <v>0.73050299953853248</v>
      </c>
      <c r="S34" s="15"/>
      <c r="T34" s="14">
        <f t="shared" si="7"/>
        <v>0.22362602653190145</v>
      </c>
      <c r="U34" s="14">
        <f>IF(Stat!$AI$7=0,0,H34/Stat!$AI$7)</f>
        <v>0.48961698200276882</v>
      </c>
      <c r="V34" s="15"/>
      <c r="W34" s="14">
        <f t="shared" si="2"/>
        <v>0.24882186616399624</v>
      </c>
      <c r="X34" s="14">
        <f>IF(Stat!$AI$7=0,0,M34/Stat!$AI$7)</f>
        <v>0.39132441162898018</v>
      </c>
      <c r="Y34" s="15"/>
      <c r="Z34" s="14">
        <f t="shared" si="4"/>
        <v>0.28773584905660377</v>
      </c>
      <c r="AA34" s="22">
        <f>IF(Stat!$AH$7=0,0,SUM(C34,H34)/Stat!$AH$7)</f>
        <v>1.1048892603426661</v>
      </c>
      <c r="AB34" s="16"/>
      <c r="AC34" s="14">
        <f t="shared" si="6"/>
        <v>0.2468499427262314</v>
      </c>
    </row>
    <row r="35" spans="1:29" x14ac:dyDescent="0.25">
      <c r="A35" s="1"/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5">
      <c r="A36" s="185" t="s">
        <v>1224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</row>
    <row r="37" spans="1:29" x14ac:dyDescent="0.25">
      <c r="A37" s="1"/>
      <c r="B37" s="2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5">
      <c r="A38" s="1"/>
      <c r="B38" s="2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5">
      <c r="A39" s="1"/>
      <c r="B39" s="2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2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5">
      <c r="A41" s="1"/>
      <c r="B41" s="2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</sheetData>
  <sheetProtection password="9456" sheet="1" objects="1" scenarios="1" formatCells="0"/>
  <mergeCells count="18">
    <mergeCell ref="A36:AC36"/>
    <mergeCell ref="R7:T7"/>
    <mergeCell ref="U7:W7"/>
    <mergeCell ref="X7:Z7"/>
    <mergeCell ref="AA7:AC7"/>
    <mergeCell ref="A34:B34"/>
    <mergeCell ref="A6:A8"/>
    <mergeCell ref="B6:B8"/>
    <mergeCell ref="R6:AC6"/>
    <mergeCell ref="C7:G7"/>
    <mergeCell ref="H7:L7"/>
    <mergeCell ref="M7:Q7"/>
    <mergeCell ref="C6:Q6"/>
    <mergeCell ref="A1:K1"/>
    <mergeCell ref="R1:AC1"/>
    <mergeCell ref="A2:AC2"/>
    <mergeCell ref="A3:AC3"/>
    <mergeCell ref="A4:AC4"/>
  </mergeCells>
  <conditionalFormatting sqref="T10:T30 Y34 AC10:AC30 AC34 T34">
    <cfRule type="cellIs" dxfId="8" priority="7" stopIfTrue="1" operator="greaterThan">
      <formula>0.3</formula>
    </cfRule>
  </conditionalFormatting>
  <conditionalFormatting sqref="W10:W30 W34">
    <cfRule type="cellIs" dxfId="7" priority="8" stopIfTrue="1" operator="greaterThan">
      <formula>0.3</formula>
    </cfRule>
  </conditionalFormatting>
  <conditionalFormatting sqref="Z10:Z30 Z34">
    <cfRule type="cellIs" dxfId="6" priority="9" stopIfTrue="1" operator="greaterThan">
      <formula>0.3</formula>
    </cfRule>
  </conditionalFormatting>
  <conditionalFormatting sqref="T31:T33 AC31:AC33">
    <cfRule type="cellIs" dxfId="5" priority="1" stopIfTrue="1" operator="greaterThan">
      <formula>0.3</formula>
    </cfRule>
  </conditionalFormatting>
  <conditionalFormatting sqref="W31:W33">
    <cfRule type="cellIs" dxfId="4" priority="2" stopIfTrue="1" operator="greaterThan">
      <formula>0.3</formula>
    </cfRule>
  </conditionalFormatting>
  <conditionalFormatting sqref="Z31:Z33">
    <cfRule type="cellIs" dxfId="3" priority="3" stopIfTrue="1" operator="greaterThan">
      <formula>0.3</formula>
    </cfRule>
  </conditionalFormatting>
  <dataValidations count="2">
    <dataValidation type="whole" operator="greaterThanOrEqual" allowBlank="1" showErrorMessage="1" errorTitle="Ошибка заполнения" error="Только целые числа больше 0" sqref="C34:Q34">
      <formula1>0</formula1>
      <formula2>0</formula2>
    </dataValidation>
    <dataValidation operator="equal" allowBlank="1" showErrorMessage="1" errorTitle="Ошибка заполнения" error="Только целые числа больше 0" sqref="C10:Q33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50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0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9" sqref="C9"/>
    </sheetView>
  </sheetViews>
  <sheetFormatPr defaultRowHeight="15" x14ac:dyDescent="0.25"/>
  <cols>
    <col min="1" max="1" width="5.140625" style="53" customWidth="1"/>
    <col min="2" max="2" width="17" style="53" customWidth="1"/>
    <col min="3" max="8" width="9.42578125" style="53" customWidth="1"/>
    <col min="9" max="17" width="8.5703125" style="53" customWidth="1"/>
    <col min="18" max="16384" width="9.140625" style="52"/>
  </cols>
  <sheetData>
    <row r="1" spans="1:256" x14ac:dyDescent="0.25">
      <c r="A1" s="177" t="str">
        <f>Otchet!C6</f>
        <v>Управление образования администрации муниципального образования г. Бердска</v>
      </c>
      <c r="B1" s="177"/>
      <c r="C1" s="177"/>
      <c r="D1" s="177"/>
      <c r="E1" s="177"/>
      <c r="F1" s="177"/>
      <c r="G1" s="177"/>
      <c r="H1" s="177"/>
      <c r="I1" s="147" t="s">
        <v>1056</v>
      </c>
      <c r="J1" s="147"/>
      <c r="K1" s="147"/>
      <c r="L1" s="147"/>
      <c r="M1" s="147"/>
      <c r="N1" s="147"/>
      <c r="O1" s="147"/>
      <c r="P1" s="147"/>
      <c r="Q1" s="14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23.25" x14ac:dyDescent="0.35">
      <c r="A2" s="148" t="s">
        <v>563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23.25" x14ac:dyDescent="0.35">
      <c r="A3" s="148" t="s">
        <v>545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23.25" x14ac:dyDescent="0.35">
      <c r="A4" s="148" t="s">
        <v>606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ht="15" customHeight="1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x14ac:dyDescent="0.25">
      <c r="A6" s="194" t="s">
        <v>590</v>
      </c>
      <c r="B6" s="194"/>
      <c r="C6" s="3">
        <f t="shared" ref="C6:AH6" si="0">SUM(C11:C210)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3">
        <f t="shared" si="0"/>
        <v>0</v>
      </c>
      <c r="R6" s="3">
        <f t="shared" si="0"/>
        <v>0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 t="shared" si="0"/>
        <v>0</v>
      </c>
      <c r="X6" s="3">
        <f t="shared" si="0"/>
        <v>0</v>
      </c>
      <c r="Y6" s="3">
        <f t="shared" si="0"/>
        <v>0</v>
      </c>
      <c r="Z6" s="3">
        <f t="shared" si="0"/>
        <v>0</v>
      </c>
      <c r="AA6" s="3">
        <f t="shared" si="0"/>
        <v>0</v>
      </c>
      <c r="AB6" s="3">
        <f t="shared" si="0"/>
        <v>0</v>
      </c>
      <c r="AC6" s="3">
        <f t="shared" si="0"/>
        <v>0</v>
      </c>
      <c r="AD6" s="3">
        <f t="shared" si="0"/>
        <v>0</v>
      </c>
      <c r="AE6" s="3">
        <f t="shared" si="0"/>
        <v>0</v>
      </c>
      <c r="AF6" s="3">
        <f t="shared" si="0"/>
        <v>0</v>
      </c>
      <c r="AG6" s="3">
        <f t="shared" si="0"/>
        <v>0</v>
      </c>
      <c r="AH6" s="3">
        <f t="shared" si="0"/>
        <v>0</v>
      </c>
      <c r="AI6" s="3">
        <f t="shared" ref="AI6:BM6" si="1">SUM(AI11:AI210)</f>
        <v>0</v>
      </c>
      <c r="AJ6" s="3">
        <f t="shared" si="1"/>
        <v>0</v>
      </c>
      <c r="AK6" s="3">
        <f t="shared" si="1"/>
        <v>0</v>
      </c>
      <c r="AL6" s="3">
        <f t="shared" si="1"/>
        <v>0</v>
      </c>
      <c r="AM6" s="3">
        <f t="shared" si="1"/>
        <v>0</v>
      </c>
      <c r="AN6" s="3">
        <f t="shared" si="1"/>
        <v>0</v>
      </c>
      <c r="AO6" s="3">
        <f t="shared" si="1"/>
        <v>0</v>
      </c>
      <c r="AP6" s="3">
        <f t="shared" si="1"/>
        <v>0</v>
      </c>
      <c r="AQ6" s="3">
        <f t="shared" si="1"/>
        <v>0</v>
      </c>
      <c r="AR6" s="3">
        <f t="shared" si="1"/>
        <v>0</v>
      </c>
      <c r="AS6" s="3">
        <f t="shared" si="1"/>
        <v>0</v>
      </c>
      <c r="AT6" s="3">
        <f t="shared" si="1"/>
        <v>0</v>
      </c>
      <c r="AU6" s="3">
        <f t="shared" si="1"/>
        <v>0</v>
      </c>
      <c r="AV6" s="3">
        <f t="shared" si="1"/>
        <v>0</v>
      </c>
      <c r="AW6" s="3">
        <f t="shared" si="1"/>
        <v>0</v>
      </c>
      <c r="AX6" s="3">
        <f t="shared" si="1"/>
        <v>0</v>
      </c>
      <c r="AY6" s="3">
        <f t="shared" si="1"/>
        <v>0</v>
      </c>
      <c r="AZ6" s="3">
        <f t="shared" si="1"/>
        <v>0</v>
      </c>
      <c r="BA6" s="3">
        <f t="shared" si="1"/>
        <v>0</v>
      </c>
      <c r="BB6" s="3">
        <f t="shared" si="1"/>
        <v>0</v>
      </c>
      <c r="BC6" s="3">
        <f t="shared" si="1"/>
        <v>0</v>
      </c>
      <c r="BD6" s="3">
        <f t="shared" si="1"/>
        <v>0</v>
      </c>
      <c r="BE6" s="3">
        <f t="shared" si="1"/>
        <v>0</v>
      </c>
      <c r="BF6" s="3">
        <f t="shared" si="1"/>
        <v>0</v>
      </c>
      <c r="BG6" s="3">
        <f t="shared" si="1"/>
        <v>0</v>
      </c>
      <c r="BH6" s="3">
        <f t="shared" si="1"/>
        <v>0</v>
      </c>
      <c r="BI6" s="3">
        <f t="shared" si="1"/>
        <v>0</v>
      </c>
      <c r="BJ6" s="3">
        <f t="shared" si="1"/>
        <v>0</v>
      </c>
      <c r="BK6" s="3">
        <f t="shared" si="1"/>
        <v>0</v>
      </c>
      <c r="BL6" s="3">
        <f t="shared" si="1"/>
        <v>0</v>
      </c>
      <c r="BM6" s="3">
        <f t="shared" si="1"/>
        <v>0</v>
      </c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4.85" customHeight="1" x14ac:dyDescent="0.25">
      <c r="A7" s="152" t="s">
        <v>557</v>
      </c>
      <c r="B7" s="152" t="s">
        <v>607</v>
      </c>
      <c r="C7" s="195" t="s">
        <v>565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25.35" customHeight="1" x14ac:dyDescent="0.25">
      <c r="A8" s="152"/>
      <c r="B8" s="152"/>
      <c r="C8" s="198" t="s">
        <v>575</v>
      </c>
      <c r="D8" s="198"/>
      <c r="E8" s="198"/>
      <c r="F8" s="198" t="s">
        <v>576</v>
      </c>
      <c r="G8" s="198"/>
      <c r="H8" s="198"/>
      <c r="I8" s="198" t="s">
        <v>595</v>
      </c>
      <c r="J8" s="198"/>
      <c r="K8" s="198"/>
      <c r="L8" s="198" t="s">
        <v>596</v>
      </c>
      <c r="M8" s="198"/>
      <c r="N8" s="198"/>
      <c r="O8" s="198" t="s">
        <v>577</v>
      </c>
      <c r="P8" s="198"/>
      <c r="Q8" s="198"/>
      <c r="R8" s="198" t="s">
        <v>605</v>
      </c>
      <c r="S8" s="198"/>
      <c r="T8" s="198"/>
      <c r="U8" s="198" t="s">
        <v>578</v>
      </c>
      <c r="V8" s="198"/>
      <c r="W8" s="198"/>
      <c r="X8" s="198" t="s">
        <v>579</v>
      </c>
      <c r="Y8" s="198"/>
      <c r="Z8" s="198"/>
      <c r="AA8" s="198" t="s">
        <v>580</v>
      </c>
      <c r="AB8" s="198"/>
      <c r="AC8" s="198"/>
      <c r="AD8" s="198" t="s">
        <v>581</v>
      </c>
      <c r="AE8" s="198"/>
      <c r="AF8" s="198"/>
      <c r="AG8" s="198" t="s">
        <v>582</v>
      </c>
      <c r="AH8" s="198"/>
      <c r="AI8" s="198"/>
      <c r="AJ8" s="198" t="s">
        <v>583</v>
      </c>
      <c r="AK8" s="198"/>
      <c r="AL8" s="198"/>
      <c r="AM8" s="198" t="s">
        <v>597</v>
      </c>
      <c r="AN8" s="198"/>
      <c r="AO8" s="198"/>
      <c r="AP8" s="198" t="s">
        <v>584</v>
      </c>
      <c r="AQ8" s="198"/>
      <c r="AR8" s="198"/>
      <c r="AS8" s="198" t="s">
        <v>585</v>
      </c>
      <c r="AT8" s="198"/>
      <c r="AU8" s="198"/>
      <c r="AV8" s="198" t="s">
        <v>598</v>
      </c>
      <c r="AW8" s="198"/>
      <c r="AX8" s="198"/>
      <c r="AY8" s="198" t="s">
        <v>586</v>
      </c>
      <c r="AZ8" s="198"/>
      <c r="BA8" s="198"/>
      <c r="BB8" s="198" t="s">
        <v>587</v>
      </c>
      <c r="BC8" s="198"/>
      <c r="BD8" s="198"/>
      <c r="BE8" s="198" t="s">
        <v>599</v>
      </c>
      <c r="BF8" s="198"/>
      <c r="BG8" s="198"/>
      <c r="BH8" s="198" t="s">
        <v>588</v>
      </c>
      <c r="BI8" s="198"/>
      <c r="BJ8" s="198"/>
      <c r="BK8" s="198" t="s">
        <v>589</v>
      </c>
      <c r="BL8" s="198"/>
      <c r="BM8" s="198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30" customHeight="1" x14ac:dyDescent="0.25">
      <c r="A9" s="152"/>
      <c r="B9" s="152"/>
      <c r="C9" s="6" t="s">
        <v>569</v>
      </c>
      <c r="D9" s="6" t="s">
        <v>570</v>
      </c>
      <c r="E9" s="6" t="s">
        <v>571</v>
      </c>
      <c r="F9" s="6" t="s">
        <v>569</v>
      </c>
      <c r="G9" s="6" t="s">
        <v>570</v>
      </c>
      <c r="H9" s="6" t="s">
        <v>571</v>
      </c>
      <c r="I9" s="6" t="s">
        <v>569</v>
      </c>
      <c r="J9" s="6" t="s">
        <v>570</v>
      </c>
      <c r="K9" s="6" t="s">
        <v>571</v>
      </c>
      <c r="L9" s="6" t="s">
        <v>569</v>
      </c>
      <c r="M9" s="6" t="s">
        <v>570</v>
      </c>
      <c r="N9" s="6" t="s">
        <v>571</v>
      </c>
      <c r="O9" s="6" t="s">
        <v>569</v>
      </c>
      <c r="P9" s="6" t="s">
        <v>570</v>
      </c>
      <c r="Q9" s="6" t="s">
        <v>571</v>
      </c>
      <c r="R9" s="6" t="s">
        <v>569</v>
      </c>
      <c r="S9" s="6" t="s">
        <v>570</v>
      </c>
      <c r="T9" s="6" t="s">
        <v>571</v>
      </c>
      <c r="U9" s="6" t="s">
        <v>569</v>
      </c>
      <c r="V9" s="6" t="s">
        <v>570</v>
      </c>
      <c r="W9" s="6" t="s">
        <v>571</v>
      </c>
      <c r="X9" s="6" t="s">
        <v>569</v>
      </c>
      <c r="Y9" s="6" t="s">
        <v>570</v>
      </c>
      <c r="Z9" s="6" t="s">
        <v>571</v>
      </c>
      <c r="AA9" s="6" t="s">
        <v>569</v>
      </c>
      <c r="AB9" s="6" t="s">
        <v>570</v>
      </c>
      <c r="AC9" s="6" t="s">
        <v>571</v>
      </c>
      <c r="AD9" s="6" t="s">
        <v>569</v>
      </c>
      <c r="AE9" s="6" t="s">
        <v>570</v>
      </c>
      <c r="AF9" s="6" t="s">
        <v>571</v>
      </c>
      <c r="AG9" s="6" t="s">
        <v>569</v>
      </c>
      <c r="AH9" s="6" t="s">
        <v>570</v>
      </c>
      <c r="AI9" s="6" t="s">
        <v>571</v>
      </c>
      <c r="AJ9" s="6" t="s">
        <v>569</v>
      </c>
      <c r="AK9" s="6" t="s">
        <v>570</v>
      </c>
      <c r="AL9" s="6" t="s">
        <v>571</v>
      </c>
      <c r="AM9" s="6" t="s">
        <v>569</v>
      </c>
      <c r="AN9" s="6" t="s">
        <v>570</v>
      </c>
      <c r="AO9" s="6" t="s">
        <v>571</v>
      </c>
      <c r="AP9" s="6" t="s">
        <v>569</v>
      </c>
      <c r="AQ9" s="6" t="s">
        <v>570</v>
      </c>
      <c r="AR9" s="6" t="s">
        <v>571</v>
      </c>
      <c r="AS9" s="6" t="s">
        <v>569</v>
      </c>
      <c r="AT9" s="6" t="s">
        <v>570</v>
      </c>
      <c r="AU9" s="6" t="s">
        <v>571</v>
      </c>
      <c r="AV9" s="6" t="s">
        <v>569</v>
      </c>
      <c r="AW9" s="6" t="s">
        <v>570</v>
      </c>
      <c r="AX9" s="6" t="s">
        <v>571</v>
      </c>
      <c r="AY9" s="6" t="s">
        <v>569</v>
      </c>
      <c r="AZ9" s="6" t="s">
        <v>570</v>
      </c>
      <c r="BA9" s="6" t="s">
        <v>571</v>
      </c>
      <c r="BB9" s="6" t="s">
        <v>569</v>
      </c>
      <c r="BC9" s="6" t="s">
        <v>570</v>
      </c>
      <c r="BD9" s="6" t="s">
        <v>571</v>
      </c>
      <c r="BE9" s="6" t="s">
        <v>569</v>
      </c>
      <c r="BF9" s="6" t="s">
        <v>570</v>
      </c>
      <c r="BG9" s="6" t="s">
        <v>571</v>
      </c>
      <c r="BH9" s="6" t="s">
        <v>569</v>
      </c>
      <c r="BI9" s="6" t="s">
        <v>570</v>
      </c>
      <c r="BJ9" s="6" t="s">
        <v>571</v>
      </c>
      <c r="BK9" s="6" t="s">
        <v>569</v>
      </c>
      <c r="BL9" s="6" t="s">
        <v>570</v>
      </c>
      <c r="BM9" s="6" t="s">
        <v>571</v>
      </c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5" customHeight="1" x14ac:dyDescent="0.25">
      <c r="A10" s="3">
        <v>1</v>
      </c>
      <c r="B10" s="11">
        <v>2</v>
      </c>
      <c r="C10" s="11">
        <v>3</v>
      </c>
      <c r="D10" s="11">
        <v>4</v>
      </c>
      <c r="E10" s="3">
        <v>5</v>
      </c>
      <c r="F10" s="11">
        <v>6</v>
      </c>
      <c r="G10" s="11">
        <v>7</v>
      </c>
      <c r="H10" s="11">
        <v>8</v>
      </c>
      <c r="I10" s="3">
        <v>9</v>
      </c>
      <c r="J10" s="11">
        <v>10</v>
      </c>
      <c r="K10" s="11">
        <v>11</v>
      </c>
      <c r="L10" s="11">
        <v>12</v>
      </c>
      <c r="M10" s="3">
        <v>13</v>
      </c>
      <c r="N10" s="11">
        <v>14</v>
      </c>
      <c r="O10" s="11">
        <v>15</v>
      </c>
      <c r="P10" s="11">
        <v>16</v>
      </c>
      <c r="Q10" s="3">
        <v>17</v>
      </c>
      <c r="R10" s="11">
        <v>18</v>
      </c>
      <c r="S10" s="11">
        <v>19</v>
      </c>
      <c r="T10" s="11">
        <v>20</v>
      </c>
      <c r="U10" s="3">
        <v>21</v>
      </c>
      <c r="V10" s="11">
        <v>22</v>
      </c>
      <c r="W10" s="11">
        <v>23</v>
      </c>
      <c r="X10" s="11">
        <v>24</v>
      </c>
      <c r="Y10" s="3">
        <v>25</v>
      </c>
      <c r="Z10" s="11">
        <v>26</v>
      </c>
      <c r="AA10" s="11">
        <v>27</v>
      </c>
      <c r="AB10" s="11">
        <v>28</v>
      </c>
      <c r="AC10" s="3">
        <v>29</v>
      </c>
      <c r="AD10" s="11">
        <v>30</v>
      </c>
      <c r="AE10" s="11">
        <v>31</v>
      </c>
      <c r="AF10" s="11">
        <v>32</v>
      </c>
      <c r="AG10" s="3">
        <v>33</v>
      </c>
      <c r="AH10" s="11">
        <v>34</v>
      </c>
      <c r="AI10" s="11">
        <v>35</v>
      </c>
      <c r="AJ10" s="11">
        <v>36</v>
      </c>
      <c r="AK10" s="3">
        <v>37</v>
      </c>
      <c r="AL10" s="11">
        <v>38</v>
      </c>
      <c r="AM10" s="11">
        <v>39</v>
      </c>
      <c r="AN10" s="11">
        <v>40</v>
      </c>
      <c r="AO10" s="3">
        <v>41</v>
      </c>
      <c r="AP10" s="11">
        <v>42</v>
      </c>
      <c r="AQ10" s="11">
        <v>43</v>
      </c>
      <c r="AR10" s="11">
        <v>44</v>
      </c>
      <c r="AS10" s="3">
        <v>45</v>
      </c>
      <c r="AT10" s="11">
        <v>46</v>
      </c>
      <c r="AU10" s="11">
        <v>47</v>
      </c>
      <c r="AV10" s="11">
        <v>48</v>
      </c>
      <c r="AW10" s="3">
        <v>49</v>
      </c>
      <c r="AX10" s="11">
        <v>50</v>
      </c>
      <c r="AY10" s="11">
        <v>51</v>
      </c>
      <c r="AZ10" s="11">
        <v>52</v>
      </c>
      <c r="BA10" s="3">
        <v>53</v>
      </c>
      <c r="BB10" s="11">
        <v>54</v>
      </c>
      <c r="BC10" s="11">
        <v>55</v>
      </c>
      <c r="BD10" s="11">
        <v>56</v>
      </c>
      <c r="BE10" s="3">
        <v>57</v>
      </c>
      <c r="BF10" s="11">
        <v>58</v>
      </c>
      <c r="BG10" s="11">
        <v>59</v>
      </c>
      <c r="BH10" s="11">
        <v>60</v>
      </c>
      <c r="BI10" s="3">
        <v>61</v>
      </c>
      <c r="BJ10" s="11">
        <v>62</v>
      </c>
      <c r="BK10" s="11">
        <v>63</v>
      </c>
      <c r="BL10" s="11">
        <v>64</v>
      </c>
      <c r="BM10" s="3">
        <v>65</v>
      </c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x14ac:dyDescent="0.25">
      <c r="A11" s="27"/>
      <c r="B11" s="36">
        <f>Stat!B10</f>
        <v>932001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</row>
    <row r="12" spans="1:256" x14ac:dyDescent="0.25">
      <c r="A12" s="27"/>
      <c r="B12" s="36">
        <f>Stat!B11</f>
        <v>932002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</row>
    <row r="13" spans="1:256" x14ac:dyDescent="0.25">
      <c r="A13" s="27"/>
      <c r="B13" s="36">
        <f>Stat!B12</f>
        <v>932003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256" x14ac:dyDescent="0.25">
      <c r="A14" s="27"/>
      <c r="B14" s="36">
        <f>Stat!B13</f>
        <v>932004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</row>
    <row r="15" spans="1:256" x14ac:dyDescent="0.25">
      <c r="A15" s="27"/>
      <c r="B15" s="36">
        <f>Stat!B14</f>
        <v>932005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</row>
    <row r="16" spans="1:256" x14ac:dyDescent="0.25">
      <c r="A16" s="27"/>
      <c r="B16" s="36">
        <f>Stat!B15</f>
        <v>932006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</row>
    <row r="17" spans="1:65" x14ac:dyDescent="0.25">
      <c r="A17" s="27"/>
      <c r="B17" s="36">
        <f>Stat!B16</f>
        <v>932007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</row>
    <row r="18" spans="1:65" x14ac:dyDescent="0.25">
      <c r="A18" s="27"/>
      <c r="B18" s="36">
        <f>Stat!B17</f>
        <v>932008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</row>
    <row r="19" spans="1:65" x14ac:dyDescent="0.25">
      <c r="A19" s="27"/>
      <c r="B19" s="36">
        <f>Stat!B18</f>
        <v>932009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spans="1:65" ht="14.25" customHeight="1" x14ac:dyDescent="0.25">
      <c r="A20" s="27"/>
      <c r="B20" s="36">
        <f>Stat!B19</f>
        <v>932010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5" x14ac:dyDescent="0.25">
      <c r="A21" s="27"/>
      <c r="B21" s="36">
        <f>Stat!B20</f>
        <v>932011</v>
      </c>
      <c r="C21" s="27"/>
      <c r="D21" s="27"/>
      <c r="E21" s="27"/>
      <c r="F21" s="27"/>
      <c r="G21" s="27"/>
      <c r="H21" s="27"/>
      <c r="I21" s="27"/>
      <c r="J21" s="29"/>
      <c r="K21" s="29"/>
      <c r="L21" s="27"/>
      <c r="M21" s="27"/>
      <c r="N21" s="27"/>
      <c r="O21" s="27"/>
      <c r="P21" s="27"/>
      <c r="Q21" s="27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</row>
    <row r="22" spans="1:65" x14ac:dyDescent="0.25">
      <c r="A22" s="27"/>
      <c r="B22" s="36">
        <f>Stat!B21</f>
        <v>932012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1:65" x14ac:dyDescent="0.25">
      <c r="A23" s="27"/>
      <c r="B23" s="36">
        <f>Stat!B22</f>
        <v>932013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</row>
    <row r="24" spans="1:65" x14ac:dyDescent="0.25">
      <c r="A24" s="27"/>
      <c r="B24" s="36">
        <f>Stat!B23</f>
        <v>932015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</row>
    <row r="25" spans="1:65" x14ac:dyDescent="0.25">
      <c r="A25" s="27"/>
      <c r="B25" s="36">
        <f>Stat!B24</f>
        <v>932016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</row>
    <row r="26" spans="1:65" x14ac:dyDescent="0.25">
      <c r="A26" s="27"/>
      <c r="B26" s="36">
        <f>Stat!B25</f>
        <v>932018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x14ac:dyDescent="0.25">
      <c r="A27" s="27"/>
      <c r="B27" s="36">
        <f>Stat!B26</f>
        <v>832002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</row>
    <row r="28" spans="1:65" x14ac:dyDescent="0.25">
      <c r="A28" s="27"/>
      <c r="B28" s="36">
        <f>Stat!B27</f>
        <v>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</row>
    <row r="29" spans="1:65" x14ac:dyDescent="0.25">
      <c r="A29" s="27"/>
      <c r="B29" s="36">
        <f>Stat!B28</f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1:65" x14ac:dyDescent="0.25">
      <c r="A30" s="27"/>
      <c r="B30" s="36">
        <f>Stat!B29</f>
        <v>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</row>
    <row r="31" spans="1:65" x14ac:dyDescent="0.25">
      <c r="A31" s="27"/>
      <c r="B31" s="36">
        <f>Stat!B30</f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</row>
    <row r="32" spans="1:65" x14ac:dyDescent="0.25">
      <c r="A32" s="27"/>
      <c r="B32" s="36">
        <f>Stat!B31</f>
        <v>0</v>
      </c>
      <c r="C32" s="29"/>
      <c r="D32" s="29"/>
      <c r="E32" s="29"/>
      <c r="F32" s="29"/>
      <c r="G32" s="29"/>
      <c r="H32" s="29"/>
      <c r="I32" s="30"/>
      <c r="J32" s="30"/>
      <c r="K32" s="30"/>
      <c r="L32" s="30"/>
      <c r="M32" s="30"/>
      <c r="N32" s="30"/>
      <c r="O32" s="30"/>
      <c r="P32" s="31"/>
      <c r="Q32" s="31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</row>
    <row r="33" spans="1:65" x14ac:dyDescent="0.25">
      <c r="A33" s="27"/>
      <c r="B33" s="36">
        <f>Stat!B32</f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</row>
    <row r="34" spans="1:65" x14ac:dyDescent="0.25">
      <c r="A34" s="27"/>
      <c r="B34" s="36">
        <f>Stat!B33</f>
        <v>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</row>
    <row r="35" spans="1:65" x14ac:dyDescent="0.25">
      <c r="A35" s="27"/>
      <c r="B35" s="36">
        <f>Stat!B34</f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</row>
    <row r="36" spans="1:65" x14ac:dyDescent="0.25">
      <c r="A36" s="27"/>
      <c r="B36" s="36">
        <f>Stat!B35</f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</row>
    <row r="37" spans="1:65" x14ac:dyDescent="0.25">
      <c r="A37" s="27"/>
      <c r="B37" s="36">
        <f>Stat!B36</f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</row>
    <row r="38" spans="1:65" x14ac:dyDescent="0.25">
      <c r="A38" s="27"/>
      <c r="B38" s="36">
        <f>Stat!B37</f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</row>
    <row r="39" spans="1:65" x14ac:dyDescent="0.25">
      <c r="A39" s="27"/>
      <c r="B39" s="36">
        <f>Stat!B38</f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x14ac:dyDescent="0.25">
      <c r="A40" s="27"/>
      <c r="B40" s="36">
        <f>Stat!B39</f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</row>
    <row r="41" spans="1:65" x14ac:dyDescent="0.25">
      <c r="A41" s="27"/>
      <c r="B41" s="36">
        <f>Stat!B40</f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</row>
    <row r="42" spans="1:65" x14ac:dyDescent="0.25">
      <c r="A42" s="27"/>
      <c r="B42" s="36">
        <f>Stat!B41</f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</row>
    <row r="43" spans="1:65" x14ac:dyDescent="0.25">
      <c r="A43" s="27"/>
      <c r="B43" s="36">
        <f>Stat!B42</f>
        <v>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</row>
    <row r="44" spans="1:65" x14ac:dyDescent="0.25">
      <c r="A44" s="27"/>
      <c r="B44" s="36">
        <f>Stat!B43</f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</row>
    <row r="45" spans="1:65" x14ac:dyDescent="0.25">
      <c r="A45" s="27"/>
      <c r="B45" s="36">
        <f>Stat!B44</f>
        <v>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</row>
    <row r="46" spans="1:65" x14ac:dyDescent="0.25">
      <c r="A46" s="27"/>
      <c r="B46" s="36">
        <f>Stat!B45</f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</row>
    <row r="47" spans="1:65" x14ac:dyDescent="0.25">
      <c r="A47" s="27"/>
      <c r="B47" s="36">
        <f>Stat!B46</f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</row>
    <row r="48" spans="1:65" x14ac:dyDescent="0.25">
      <c r="A48" s="27"/>
      <c r="B48" s="36">
        <f>Stat!B47</f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</row>
    <row r="49" spans="1:65" x14ac:dyDescent="0.25">
      <c r="A49" s="27"/>
      <c r="B49" s="36">
        <f>Stat!B48</f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</row>
    <row r="50" spans="1:65" x14ac:dyDescent="0.25">
      <c r="A50" s="27"/>
      <c r="B50" s="36">
        <f>Stat!B49</f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</row>
    <row r="51" spans="1:65" x14ac:dyDescent="0.25">
      <c r="A51" s="27"/>
      <c r="B51" s="36">
        <f>Stat!B50</f>
        <v>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</row>
    <row r="52" spans="1:65" x14ac:dyDescent="0.25">
      <c r="A52" s="27"/>
      <c r="B52" s="36">
        <f>Stat!B51</f>
        <v>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</row>
    <row r="53" spans="1:65" x14ac:dyDescent="0.25">
      <c r="A53" s="27"/>
      <c r="B53" s="36">
        <f>Stat!B52</f>
        <v>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</row>
    <row r="54" spans="1:65" x14ac:dyDescent="0.25">
      <c r="A54" s="27"/>
      <c r="B54" s="36">
        <f>Stat!B53</f>
        <v>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</row>
    <row r="55" spans="1:65" x14ac:dyDescent="0.25">
      <c r="A55" s="27"/>
      <c r="B55" s="36">
        <f>Stat!B54</f>
        <v>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</row>
    <row r="56" spans="1:65" x14ac:dyDescent="0.25">
      <c r="A56" s="27"/>
      <c r="B56" s="36">
        <f>Stat!B55</f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</row>
    <row r="57" spans="1:65" x14ac:dyDescent="0.25">
      <c r="A57" s="27"/>
      <c r="B57" s="36">
        <f>Stat!B56</f>
        <v>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</row>
    <row r="58" spans="1:65" x14ac:dyDescent="0.25">
      <c r="A58" s="27"/>
      <c r="B58" s="36">
        <f>Stat!B57</f>
        <v>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</row>
    <row r="59" spans="1:65" x14ac:dyDescent="0.25">
      <c r="A59" s="27"/>
      <c r="B59" s="36">
        <f>Stat!B58</f>
        <v>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</row>
    <row r="60" spans="1:65" x14ac:dyDescent="0.25">
      <c r="A60" s="27"/>
      <c r="B60" s="36">
        <f>Stat!B59</f>
        <v>0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</row>
    <row r="61" spans="1:65" x14ac:dyDescent="0.25">
      <c r="A61" s="27"/>
      <c r="B61" s="36">
        <f>Stat!B60</f>
        <v>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</row>
    <row r="62" spans="1:65" x14ac:dyDescent="0.25">
      <c r="A62" s="27"/>
      <c r="B62" s="36">
        <f>Stat!B61</f>
        <v>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</row>
    <row r="63" spans="1:65" x14ac:dyDescent="0.25">
      <c r="A63" s="27"/>
      <c r="B63" s="36">
        <f>Stat!B62</f>
        <v>0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</row>
    <row r="64" spans="1:65" x14ac:dyDescent="0.25">
      <c r="A64" s="27"/>
      <c r="B64" s="36">
        <f>Stat!B63</f>
        <v>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</row>
    <row r="65" spans="1:65" x14ac:dyDescent="0.25">
      <c r="A65" s="27"/>
      <c r="B65" s="36">
        <f>Stat!B64</f>
        <v>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</row>
    <row r="66" spans="1:65" x14ac:dyDescent="0.25">
      <c r="A66" s="27"/>
      <c r="B66" s="36">
        <f>Stat!B65</f>
        <v>0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</row>
    <row r="67" spans="1:65" x14ac:dyDescent="0.25">
      <c r="A67" s="27"/>
      <c r="B67" s="36">
        <f>Stat!B66</f>
        <v>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</row>
    <row r="68" spans="1:65" x14ac:dyDescent="0.25">
      <c r="A68" s="27"/>
      <c r="B68" s="36">
        <f>Stat!B67</f>
        <v>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</row>
    <row r="69" spans="1:65" x14ac:dyDescent="0.25">
      <c r="A69" s="27"/>
      <c r="B69" s="36">
        <f>Stat!B68</f>
        <v>0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</row>
    <row r="70" spans="1:65" x14ac:dyDescent="0.25">
      <c r="A70" s="27"/>
      <c r="B70" s="36">
        <f>Stat!B69</f>
        <v>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</row>
    <row r="71" spans="1:65" x14ac:dyDescent="0.25">
      <c r="A71" s="27"/>
      <c r="B71" s="36">
        <f>Stat!B70</f>
        <v>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</row>
    <row r="72" spans="1:65" x14ac:dyDescent="0.25">
      <c r="A72" s="27"/>
      <c r="B72" s="36">
        <f>Stat!B71</f>
        <v>0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</row>
    <row r="73" spans="1:65" x14ac:dyDescent="0.25">
      <c r="A73" s="27"/>
      <c r="B73" s="36">
        <f>Stat!B72</f>
        <v>0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</row>
    <row r="74" spans="1:65" x14ac:dyDescent="0.25">
      <c r="A74" s="27"/>
      <c r="B74" s="36">
        <f>Stat!B73</f>
        <v>0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</row>
    <row r="75" spans="1:65" x14ac:dyDescent="0.25">
      <c r="A75" s="27"/>
      <c r="B75" s="36">
        <f>Stat!B74</f>
        <v>0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</row>
    <row r="76" spans="1:65" x14ac:dyDescent="0.25">
      <c r="A76" s="27"/>
      <c r="B76" s="36">
        <f>Stat!B75</f>
        <v>0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</row>
    <row r="77" spans="1:65" x14ac:dyDescent="0.25">
      <c r="A77" s="27"/>
      <c r="B77" s="36">
        <f>Stat!B76</f>
        <v>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</row>
    <row r="78" spans="1:65" x14ac:dyDescent="0.25">
      <c r="A78" s="27"/>
      <c r="B78" s="36">
        <f>Stat!B77</f>
        <v>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</row>
    <row r="79" spans="1:65" x14ac:dyDescent="0.25">
      <c r="A79" s="27"/>
      <c r="B79" s="36">
        <f>Stat!B78</f>
        <v>0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</row>
    <row r="80" spans="1:65" x14ac:dyDescent="0.25">
      <c r="A80" s="27"/>
      <c r="B80" s="36">
        <f>Stat!B79</f>
        <v>0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</row>
    <row r="81" spans="1:65" x14ac:dyDescent="0.25">
      <c r="A81" s="27"/>
      <c r="B81" s="36">
        <f>Stat!B80</f>
        <v>0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</row>
    <row r="82" spans="1:65" x14ac:dyDescent="0.25">
      <c r="A82" s="27"/>
      <c r="B82" s="36">
        <f>Stat!B81</f>
        <v>0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</row>
    <row r="83" spans="1:65" x14ac:dyDescent="0.25">
      <c r="A83" s="27"/>
      <c r="B83" s="36">
        <f>Stat!B82</f>
        <v>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</row>
    <row r="84" spans="1:65" x14ac:dyDescent="0.25">
      <c r="A84" s="27"/>
      <c r="B84" s="36">
        <f>Stat!B83</f>
        <v>0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</row>
    <row r="85" spans="1:65" x14ac:dyDescent="0.25">
      <c r="A85" s="27"/>
      <c r="B85" s="36">
        <f>Stat!B84</f>
        <v>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</row>
    <row r="86" spans="1:65" x14ac:dyDescent="0.25">
      <c r="A86" s="27"/>
      <c r="B86" s="36">
        <f>Stat!B85</f>
        <v>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</row>
    <row r="87" spans="1:65" x14ac:dyDescent="0.25">
      <c r="A87" s="27"/>
      <c r="B87" s="36">
        <f>Stat!B86</f>
        <v>0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</row>
    <row r="88" spans="1:65" x14ac:dyDescent="0.25">
      <c r="A88" s="27"/>
      <c r="B88" s="36">
        <f>Stat!B87</f>
        <v>0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</row>
    <row r="89" spans="1:65" x14ac:dyDescent="0.25">
      <c r="A89" s="27"/>
      <c r="B89" s="36">
        <f>Stat!B88</f>
        <v>0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</row>
    <row r="90" spans="1:65" x14ac:dyDescent="0.25">
      <c r="A90" s="27"/>
      <c r="B90" s="36">
        <f>Stat!B89</f>
        <v>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</row>
    <row r="91" spans="1:65" x14ac:dyDescent="0.25">
      <c r="A91" s="27"/>
      <c r="B91" s="36">
        <f>Stat!B90</f>
        <v>0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</row>
    <row r="92" spans="1:65" x14ac:dyDescent="0.25">
      <c r="A92" s="27"/>
      <c r="B92" s="36">
        <f>Stat!B91</f>
        <v>0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</row>
    <row r="93" spans="1:65" x14ac:dyDescent="0.25">
      <c r="A93" s="27"/>
      <c r="B93" s="36">
        <f>Stat!B92</f>
        <v>0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</row>
    <row r="94" spans="1:65" x14ac:dyDescent="0.25">
      <c r="A94" s="27"/>
      <c r="B94" s="36">
        <f>Stat!B93</f>
        <v>0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</row>
    <row r="95" spans="1:65" x14ac:dyDescent="0.25">
      <c r="A95" s="27"/>
      <c r="B95" s="36">
        <f>Stat!B94</f>
        <v>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</row>
    <row r="96" spans="1:65" x14ac:dyDescent="0.25">
      <c r="A96" s="27"/>
      <c r="B96" s="36">
        <f>Stat!B95</f>
        <v>0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</row>
    <row r="97" spans="1:65" x14ac:dyDescent="0.25">
      <c r="A97" s="27"/>
      <c r="B97" s="36">
        <f>Stat!B96</f>
        <v>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</row>
    <row r="98" spans="1:65" x14ac:dyDescent="0.25">
      <c r="A98" s="27"/>
      <c r="B98" s="36">
        <f>Stat!B97</f>
        <v>0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</row>
    <row r="99" spans="1:65" x14ac:dyDescent="0.25">
      <c r="A99" s="27"/>
      <c r="B99" s="36">
        <f>Stat!B98</f>
        <v>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</row>
    <row r="100" spans="1:65" x14ac:dyDescent="0.25">
      <c r="A100" s="27"/>
      <c r="B100" s="36">
        <f>Stat!B99</f>
        <v>0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</row>
    <row r="101" spans="1:65" x14ac:dyDescent="0.25">
      <c r="A101" s="27"/>
      <c r="B101" s="36">
        <f>Stat!B100</f>
        <v>0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</row>
    <row r="102" spans="1:65" x14ac:dyDescent="0.25">
      <c r="A102" s="27"/>
      <c r="B102" s="36">
        <f>Stat!B101</f>
        <v>0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</row>
    <row r="103" spans="1:65" x14ac:dyDescent="0.25">
      <c r="A103" s="27"/>
      <c r="B103" s="36">
        <f>Stat!B102</f>
        <v>0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</row>
    <row r="104" spans="1:65" x14ac:dyDescent="0.25">
      <c r="A104" s="27"/>
      <c r="B104" s="36">
        <f>Stat!B103</f>
        <v>0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</row>
    <row r="105" spans="1:65" x14ac:dyDescent="0.25">
      <c r="A105" s="27"/>
      <c r="B105" s="36">
        <f>Stat!B104</f>
        <v>0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</row>
    <row r="106" spans="1:65" x14ac:dyDescent="0.25">
      <c r="A106" s="27"/>
      <c r="B106" s="36">
        <f>Stat!B105</f>
        <v>0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</row>
    <row r="107" spans="1:65" x14ac:dyDescent="0.25">
      <c r="A107" s="27"/>
      <c r="B107" s="36">
        <f>Stat!B106</f>
        <v>0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</row>
    <row r="108" spans="1:65" x14ac:dyDescent="0.25">
      <c r="A108" s="27"/>
      <c r="B108" s="36">
        <f>Stat!B107</f>
        <v>0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</row>
    <row r="109" spans="1:65" x14ac:dyDescent="0.25">
      <c r="A109" s="27"/>
      <c r="B109" s="36">
        <f>Stat!B108</f>
        <v>0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</row>
    <row r="110" spans="1:65" x14ac:dyDescent="0.25">
      <c r="A110" s="27"/>
      <c r="B110" s="36">
        <f>Stat!B109</f>
        <v>0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</row>
    <row r="111" spans="1:65" x14ac:dyDescent="0.25">
      <c r="A111" s="27"/>
      <c r="B111" s="36">
        <f>Stat!B110</f>
        <v>0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</row>
    <row r="112" spans="1:65" x14ac:dyDescent="0.25">
      <c r="A112" s="27"/>
      <c r="B112" s="36">
        <f>Stat!B111</f>
        <v>0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</row>
    <row r="113" spans="1:65" x14ac:dyDescent="0.25">
      <c r="A113" s="27"/>
      <c r="B113" s="36">
        <f>Stat!B112</f>
        <v>0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</row>
    <row r="114" spans="1:65" x14ac:dyDescent="0.25">
      <c r="A114" s="27"/>
      <c r="B114" s="36">
        <f>Stat!B113</f>
        <v>0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</row>
    <row r="115" spans="1:65" x14ac:dyDescent="0.25">
      <c r="A115" s="27"/>
      <c r="B115" s="36">
        <f>Stat!B114</f>
        <v>0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</row>
    <row r="116" spans="1:65" x14ac:dyDescent="0.25">
      <c r="A116" s="27"/>
      <c r="B116" s="36">
        <f>Stat!B115</f>
        <v>0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</row>
    <row r="117" spans="1:65" x14ac:dyDescent="0.25">
      <c r="A117" s="27"/>
      <c r="B117" s="36">
        <f>Stat!B116</f>
        <v>0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</row>
    <row r="118" spans="1:65" x14ac:dyDescent="0.25">
      <c r="A118" s="27"/>
      <c r="B118" s="36">
        <f>Stat!B117</f>
        <v>0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</row>
    <row r="119" spans="1:65" x14ac:dyDescent="0.25">
      <c r="A119" s="27"/>
      <c r="B119" s="36">
        <f>Stat!B118</f>
        <v>0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</row>
    <row r="120" spans="1:65" x14ac:dyDescent="0.25">
      <c r="A120" s="27"/>
      <c r="B120" s="36">
        <f>Stat!B119</f>
        <v>0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</row>
    <row r="121" spans="1:65" x14ac:dyDescent="0.25">
      <c r="A121" s="27"/>
      <c r="B121" s="36">
        <f>Stat!B120</f>
        <v>0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</row>
    <row r="122" spans="1:65" x14ac:dyDescent="0.25">
      <c r="A122" s="27"/>
      <c r="B122" s="36">
        <f>Stat!B121</f>
        <v>0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</row>
    <row r="123" spans="1:65" x14ac:dyDescent="0.25">
      <c r="A123" s="27"/>
      <c r="B123" s="36">
        <f>Stat!B122</f>
        <v>0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</row>
    <row r="124" spans="1:65" x14ac:dyDescent="0.25">
      <c r="A124" s="27"/>
      <c r="B124" s="36">
        <f>Stat!B123</f>
        <v>0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</row>
    <row r="125" spans="1:65" x14ac:dyDescent="0.25">
      <c r="A125" s="27"/>
      <c r="B125" s="36">
        <f>Stat!B124</f>
        <v>0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</row>
    <row r="126" spans="1:65" x14ac:dyDescent="0.25">
      <c r="A126" s="27"/>
      <c r="B126" s="36">
        <f>Stat!B125</f>
        <v>0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</row>
    <row r="127" spans="1:65" x14ac:dyDescent="0.25">
      <c r="A127" s="27"/>
      <c r="B127" s="36">
        <f>Stat!B126</f>
        <v>0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</row>
    <row r="128" spans="1:65" x14ac:dyDescent="0.25">
      <c r="A128" s="27"/>
      <c r="B128" s="36">
        <f>Stat!B127</f>
        <v>0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</row>
    <row r="129" spans="1:65" x14ac:dyDescent="0.25">
      <c r="A129" s="27"/>
      <c r="B129" s="36">
        <f>Stat!B128</f>
        <v>0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</row>
    <row r="130" spans="1:65" x14ac:dyDescent="0.25">
      <c r="A130" s="27"/>
      <c r="B130" s="36">
        <f>Stat!B129</f>
        <v>0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</row>
    <row r="131" spans="1:65" x14ac:dyDescent="0.25">
      <c r="A131" s="27"/>
      <c r="B131" s="36">
        <f>Stat!B130</f>
        <v>0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</row>
    <row r="132" spans="1:65" x14ac:dyDescent="0.25">
      <c r="A132" s="27"/>
      <c r="B132" s="36">
        <f>Stat!B131</f>
        <v>0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</row>
    <row r="133" spans="1:65" x14ac:dyDescent="0.25">
      <c r="A133" s="27"/>
      <c r="B133" s="36">
        <f>Stat!B132</f>
        <v>0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</row>
    <row r="134" spans="1:65" x14ac:dyDescent="0.25">
      <c r="A134" s="27"/>
      <c r="B134" s="36">
        <f>Stat!B133</f>
        <v>0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</row>
    <row r="135" spans="1:65" x14ac:dyDescent="0.25">
      <c r="A135" s="27"/>
      <c r="B135" s="36">
        <f>Stat!B134</f>
        <v>0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</row>
    <row r="136" spans="1:65" x14ac:dyDescent="0.25">
      <c r="A136" s="27"/>
      <c r="B136" s="36">
        <f>Stat!B135</f>
        <v>0</v>
      </c>
      <c r="C136" s="35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</row>
    <row r="137" spans="1:65" x14ac:dyDescent="0.25">
      <c r="A137" s="27"/>
      <c r="B137" s="36">
        <f>Stat!B136</f>
        <v>0</v>
      </c>
      <c r="C137" s="35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</row>
    <row r="138" spans="1:65" x14ac:dyDescent="0.25">
      <c r="A138" s="27"/>
      <c r="B138" s="36">
        <f>Stat!B137</f>
        <v>0</v>
      </c>
      <c r="C138" s="35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</row>
    <row r="139" spans="1:65" x14ac:dyDescent="0.25">
      <c r="A139" s="27"/>
      <c r="B139" s="36">
        <f>Stat!B138</f>
        <v>0</v>
      </c>
      <c r="C139" s="35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</row>
    <row r="140" spans="1:65" x14ac:dyDescent="0.25">
      <c r="A140" s="27"/>
      <c r="B140" s="36">
        <f>Stat!B139</f>
        <v>0</v>
      </c>
      <c r="C140" s="35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</row>
    <row r="141" spans="1:65" x14ac:dyDescent="0.25">
      <c r="A141" s="27"/>
      <c r="B141" s="36">
        <f>Stat!B140</f>
        <v>0</v>
      </c>
      <c r="C141" s="35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</row>
    <row r="142" spans="1:65" x14ac:dyDescent="0.25">
      <c r="A142" s="27"/>
      <c r="B142" s="36">
        <f>Stat!B141</f>
        <v>0</v>
      </c>
      <c r="C142" s="35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</row>
    <row r="143" spans="1:65" x14ac:dyDescent="0.25">
      <c r="A143" s="27"/>
      <c r="B143" s="36">
        <f>Stat!B142</f>
        <v>0</v>
      </c>
      <c r="C143" s="35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</row>
    <row r="144" spans="1:65" x14ac:dyDescent="0.25">
      <c r="A144" s="27"/>
      <c r="B144" s="36">
        <f>Stat!B143</f>
        <v>0</v>
      </c>
      <c r="C144" s="35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</row>
    <row r="145" spans="1:65" x14ac:dyDescent="0.25">
      <c r="A145" s="27"/>
      <c r="B145" s="36">
        <f>Stat!B144</f>
        <v>0</v>
      </c>
      <c r="C145" s="35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</row>
    <row r="146" spans="1:65" x14ac:dyDescent="0.25">
      <c r="A146" s="27"/>
      <c r="B146" s="36">
        <f>Stat!B145</f>
        <v>0</v>
      </c>
      <c r="C146" s="35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</row>
    <row r="147" spans="1:65" x14ac:dyDescent="0.25">
      <c r="A147" s="27"/>
      <c r="B147" s="36">
        <f>Stat!B146</f>
        <v>0</v>
      </c>
      <c r="C147" s="35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</row>
    <row r="148" spans="1:65" x14ac:dyDescent="0.25">
      <c r="A148" s="27"/>
      <c r="B148" s="36">
        <f>Stat!B147</f>
        <v>0</v>
      </c>
      <c r="C148" s="35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</row>
    <row r="149" spans="1:65" x14ac:dyDescent="0.25">
      <c r="A149" s="27"/>
      <c r="B149" s="36">
        <f>Stat!B148</f>
        <v>0</v>
      </c>
      <c r="C149" s="35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</row>
    <row r="150" spans="1:65" x14ac:dyDescent="0.25">
      <c r="A150" s="27"/>
      <c r="B150" s="36">
        <f>Stat!B149</f>
        <v>0</v>
      </c>
      <c r="C150" s="35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</row>
    <row r="151" spans="1:65" x14ac:dyDescent="0.25">
      <c r="A151" s="27"/>
      <c r="B151" s="36">
        <f>Stat!B150</f>
        <v>0</v>
      </c>
      <c r="C151" s="3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</row>
    <row r="152" spans="1:65" x14ac:dyDescent="0.25">
      <c r="A152" s="27"/>
      <c r="B152" s="36">
        <f>Stat!B151</f>
        <v>0</v>
      </c>
      <c r="C152" s="35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</row>
    <row r="153" spans="1:65" x14ac:dyDescent="0.25">
      <c r="A153" s="27"/>
      <c r="B153" s="36">
        <f>Stat!B152</f>
        <v>0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</row>
    <row r="154" spans="1:65" x14ac:dyDescent="0.25">
      <c r="A154" s="27"/>
      <c r="B154" s="36">
        <f>Stat!B153</f>
        <v>0</v>
      </c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</row>
    <row r="155" spans="1:65" x14ac:dyDescent="0.25">
      <c r="A155" s="27"/>
      <c r="B155" s="36">
        <f>Stat!B154</f>
        <v>0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</row>
    <row r="156" spans="1:65" x14ac:dyDescent="0.25">
      <c r="A156" s="27"/>
      <c r="B156" s="36">
        <f>Stat!B155</f>
        <v>0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</row>
    <row r="157" spans="1:65" x14ac:dyDescent="0.25">
      <c r="A157" s="27"/>
      <c r="B157" s="36">
        <f>Stat!B156</f>
        <v>0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</row>
    <row r="158" spans="1:65" x14ac:dyDescent="0.25">
      <c r="A158" s="27"/>
      <c r="B158" s="36">
        <f>Stat!B157</f>
        <v>0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</row>
    <row r="159" spans="1:65" x14ac:dyDescent="0.25">
      <c r="A159" s="27"/>
      <c r="B159" s="36">
        <f>Stat!B158</f>
        <v>0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</row>
    <row r="160" spans="1:65" x14ac:dyDescent="0.25">
      <c r="A160" s="27"/>
      <c r="B160" s="36">
        <f>Stat!B159</f>
        <v>0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</row>
    <row r="161" spans="1:65" x14ac:dyDescent="0.25">
      <c r="A161" s="27"/>
      <c r="B161" s="36">
        <f>Stat!B160</f>
        <v>0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</row>
    <row r="162" spans="1:65" x14ac:dyDescent="0.25">
      <c r="A162" s="27"/>
      <c r="B162" s="36">
        <f>Stat!B161</f>
        <v>0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</row>
    <row r="163" spans="1:65" x14ac:dyDescent="0.25">
      <c r="A163" s="27"/>
      <c r="B163" s="36">
        <f>Stat!B162</f>
        <v>0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</row>
    <row r="164" spans="1:65" x14ac:dyDescent="0.25">
      <c r="A164" s="27"/>
      <c r="B164" s="36">
        <f>Stat!B163</f>
        <v>0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</row>
    <row r="165" spans="1:65" x14ac:dyDescent="0.25">
      <c r="A165" s="27"/>
      <c r="B165" s="36">
        <f>Stat!B164</f>
        <v>0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</row>
    <row r="166" spans="1:65" x14ac:dyDescent="0.25">
      <c r="A166" s="27"/>
      <c r="B166" s="36">
        <f>Stat!B165</f>
        <v>0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</row>
    <row r="167" spans="1:65" x14ac:dyDescent="0.25">
      <c r="A167" s="27"/>
      <c r="B167" s="36">
        <f>Stat!B166</f>
        <v>0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</row>
    <row r="168" spans="1:65" x14ac:dyDescent="0.25">
      <c r="A168" s="27"/>
      <c r="B168" s="36">
        <f>Stat!B167</f>
        <v>0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</row>
    <row r="169" spans="1:65" x14ac:dyDescent="0.25">
      <c r="A169" s="27"/>
      <c r="B169" s="36">
        <f>Stat!B168</f>
        <v>0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</row>
    <row r="170" spans="1:65" x14ac:dyDescent="0.25">
      <c r="A170" s="27"/>
      <c r="B170" s="36">
        <f>Stat!B169</f>
        <v>0</v>
      </c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</row>
    <row r="171" spans="1:65" x14ac:dyDescent="0.25">
      <c r="A171" s="27"/>
      <c r="B171" s="36">
        <f>Stat!B170</f>
        <v>0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</row>
    <row r="172" spans="1:65" x14ac:dyDescent="0.25">
      <c r="A172" s="27"/>
      <c r="B172" s="36">
        <f>Stat!B171</f>
        <v>0</v>
      </c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</row>
    <row r="173" spans="1:65" x14ac:dyDescent="0.25">
      <c r="A173" s="27"/>
      <c r="B173" s="36">
        <f>Stat!B172</f>
        <v>0</v>
      </c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</row>
    <row r="174" spans="1:65" x14ac:dyDescent="0.25">
      <c r="A174" s="27"/>
      <c r="B174" s="36">
        <f>Stat!B173</f>
        <v>0</v>
      </c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</row>
    <row r="175" spans="1:65" x14ac:dyDescent="0.25">
      <c r="A175" s="27"/>
      <c r="B175" s="36">
        <f>Stat!B174</f>
        <v>0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</row>
    <row r="176" spans="1:65" x14ac:dyDescent="0.25">
      <c r="A176" s="27"/>
      <c r="B176" s="36">
        <f>Stat!B175</f>
        <v>0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</row>
    <row r="177" spans="1:65" x14ac:dyDescent="0.25">
      <c r="A177" s="27"/>
      <c r="B177" s="36">
        <f>Stat!B176</f>
        <v>0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</row>
    <row r="178" spans="1:65" x14ac:dyDescent="0.25">
      <c r="A178" s="27"/>
      <c r="B178" s="36">
        <f>Stat!B177</f>
        <v>0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</row>
    <row r="179" spans="1:65" x14ac:dyDescent="0.25">
      <c r="A179" s="27"/>
      <c r="B179" s="36">
        <f>Stat!B178</f>
        <v>0</v>
      </c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</row>
    <row r="180" spans="1:65" x14ac:dyDescent="0.25">
      <c r="A180" s="27"/>
      <c r="B180" s="36">
        <f>Stat!B179</f>
        <v>0</v>
      </c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</row>
    <row r="181" spans="1:65" x14ac:dyDescent="0.25">
      <c r="A181" s="27"/>
      <c r="B181" s="36">
        <f>Stat!B180</f>
        <v>0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</row>
    <row r="182" spans="1:65" x14ac:dyDescent="0.25">
      <c r="A182" s="27"/>
      <c r="B182" s="36">
        <f>Stat!B181</f>
        <v>0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</row>
    <row r="183" spans="1:65" x14ac:dyDescent="0.25">
      <c r="A183" s="27"/>
      <c r="B183" s="36">
        <f>Stat!B182</f>
        <v>0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</row>
    <row r="184" spans="1:65" x14ac:dyDescent="0.25">
      <c r="A184" s="27"/>
      <c r="B184" s="36">
        <f>Stat!B183</f>
        <v>0</v>
      </c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</row>
    <row r="185" spans="1:65" x14ac:dyDescent="0.25">
      <c r="A185" s="27"/>
      <c r="B185" s="36">
        <f>Stat!B184</f>
        <v>0</v>
      </c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</row>
    <row r="186" spans="1:65" x14ac:dyDescent="0.25">
      <c r="A186" s="27"/>
      <c r="B186" s="36">
        <f>Stat!B185</f>
        <v>0</v>
      </c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</row>
    <row r="187" spans="1:65" x14ac:dyDescent="0.25">
      <c r="A187" s="27"/>
      <c r="B187" s="36">
        <f>Stat!B186</f>
        <v>0</v>
      </c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</row>
    <row r="188" spans="1:65" x14ac:dyDescent="0.25">
      <c r="A188" s="27"/>
      <c r="B188" s="36">
        <f>Stat!B187</f>
        <v>0</v>
      </c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</row>
    <row r="189" spans="1:65" x14ac:dyDescent="0.25">
      <c r="A189" s="27"/>
      <c r="B189" s="36">
        <f>Stat!B188</f>
        <v>0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</row>
    <row r="190" spans="1:65" x14ac:dyDescent="0.25">
      <c r="A190" s="27"/>
      <c r="B190" s="36">
        <f>Stat!B189</f>
        <v>0</v>
      </c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</row>
    <row r="191" spans="1:65" x14ac:dyDescent="0.25">
      <c r="A191" s="27"/>
      <c r="B191" s="36">
        <f>Stat!B190</f>
        <v>0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</row>
    <row r="192" spans="1:65" x14ac:dyDescent="0.25">
      <c r="A192" s="27"/>
      <c r="B192" s="36">
        <f>Stat!B191</f>
        <v>0</v>
      </c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</row>
    <row r="193" spans="1:65" x14ac:dyDescent="0.25">
      <c r="A193" s="27"/>
      <c r="B193" s="36">
        <f>Stat!B192</f>
        <v>0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</row>
    <row r="194" spans="1:65" x14ac:dyDescent="0.25">
      <c r="A194" s="27"/>
      <c r="B194" s="36">
        <f>Stat!B193</f>
        <v>0</v>
      </c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</row>
    <row r="195" spans="1:65" x14ac:dyDescent="0.25">
      <c r="A195" s="27"/>
      <c r="B195" s="36">
        <f>Stat!B194</f>
        <v>0</v>
      </c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</row>
    <row r="196" spans="1:65" x14ac:dyDescent="0.25">
      <c r="A196" s="27"/>
      <c r="B196" s="36">
        <f>Stat!B195</f>
        <v>0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</row>
    <row r="197" spans="1:65" x14ac:dyDescent="0.25">
      <c r="A197" s="27"/>
      <c r="B197" s="36">
        <f>Stat!B196</f>
        <v>0</v>
      </c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</row>
    <row r="198" spans="1:65" x14ac:dyDescent="0.25">
      <c r="A198" s="27"/>
      <c r="B198" s="36">
        <f>Stat!B197</f>
        <v>0</v>
      </c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</row>
    <row r="199" spans="1:65" x14ac:dyDescent="0.25">
      <c r="A199" s="27"/>
      <c r="B199" s="36">
        <f>Stat!B198</f>
        <v>0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</row>
    <row r="200" spans="1:65" x14ac:dyDescent="0.25">
      <c r="A200" s="27"/>
      <c r="B200" s="36">
        <f>Stat!B199</f>
        <v>0</v>
      </c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</row>
    <row r="201" spans="1:65" x14ac:dyDescent="0.25">
      <c r="A201" s="27"/>
      <c r="B201" s="36">
        <f>Stat!B200</f>
        <v>0</v>
      </c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</row>
    <row r="202" spans="1:65" x14ac:dyDescent="0.25">
      <c r="A202" s="27"/>
      <c r="B202" s="36">
        <f>Stat!B201</f>
        <v>0</v>
      </c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</row>
    <row r="203" spans="1:65" x14ac:dyDescent="0.25">
      <c r="A203" s="27"/>
      <c r="B203" s="36">
        <f>Stat!B202</f>
        <v>0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</row>
    <row r="204" spans="1:65" x14ac:dyDescent="0.25">
      <c r="A204" s="27"/>
      <c r="B204" s="36">
        <f>Stat!B203</f>
        <v>0</v>
      </c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</row>
    <row r="205" spans="1:65" x14ac:dyDescent="0.25">
      <c r="A205" s="27"/>
      <c r="B205" s="36">
        <f>Stat!B204</f>
        <v>0</v>
      </c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</row>
    <row r="206" spans="1:65" x14ac:dyDescent="0.25">
      <c r="A206" s="27"/>
      <c r="B206" s="36">
        <f>Stat!B205</f>
        <v>0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</row>
    <row r="207" spans="1:65" x14ac:dyDescent="0.25">
      <c r="A207" s="27"/>
      <c r="B207" s="36">
        <f>Stat!B206</f>
        <v>0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</row>
    <row r="208" spans="1:65" x14ac:dyDescent="0.25">
      <c r="A208" s="27"/>
      <c r="B208" s="36">
        <f>Stat!B207</f>
        <v>0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</row>
    <row r="209" spans="1:65" x14ac:dyDescent="0.25">
      <c r="A209" s="27"/>
      <c r="B209" s="36">
        <f>Stat!B208</f>
        <v>0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</row>
    <row r="210" spans="1:65" x14ac:dyDescent="0.25">
      <c r="A210" s="27"/>
      <c r="B210" s="36">
        <f>Stat!B209</f>
        <v>0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</row>
  </sheetData>
  <mergeCells count="30">
    <mergeCell ref="AM8:AO8"/>
    <mergeCell ref="BH8:BJ8"/>
    <mergeCell ref="BK8:BM8"/>
    <mergeCell ref="AP8:AR8"/>
    <mergeCell ref="AS8:AU8"/>
    <mergeCell ref="AV8:AX8"/>
    <mergeCell ref="AY8:BA8"/>
    <mergeCell ref="BB8:BD8"/>
    <mergeCell ref="BE8:BG8"/>
    <mergeCell ref="A6:B6"/>
    <mergeCell ref="A7:A9"/>
    <mergeCell ref="B7:B9"/>
    <mergeCell ref="C7:BM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1:H1"/>
    <mergeCell ref="I1:Q1"/>
    <mergeCell ref="A2:Q2"/>
    <mergeCell ref="A3:Q3"/>
    <mergeCell ref="A4:Q4"/>
  </mergeCells>
  <conditionalFormatting sqref="K11:K20 N11:N32 Q11:S11 Q12:Q32 K22:K32">
    <cfRule type="cellIs" dxfId="2" priority="1" stopIfTrue="1" operator="greaterThan">
      <formula>0.25</formula>
    </cfRule>
  </conditionalFormatting>
  <dataValidations count="1">
    <dataValidation type="whole" operator="greaterThanOrEqual" allowBlank="1" showErrorMessage="1" errorTitle="Ошибка заполнения" error="Только целые числа больше 0" sqref="C22:H31 C11:H20 C6:BM6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90" firstPageNumber="0" orientation="landscape" horizontalDpi="300" verticalDpi="300"/>
  <headerFooter alignWithMargins="0"/>
  <ignoredErrors>
    <ignoredError sqref="C6 D6:BC6 BD6:BM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0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2" sqref="A2:Q2"/>
    </sheetView>
  </sheetViews>
  <sheetFormatPr defaultRowHeight="15" x14ac:dyDescent="0.25"/>
  <cols>
    <col min="1" max="1" width="5.140625" style="53" customWidth="1"/>
    <col min="2" max="2" width="17" style="53" customWidth="1"/>
    <col min="3" max="8" width="9.42578125" style="53" customWidth="1"/>
    <col min="9" max="17" width="8.5703125" style="53" customWidth="1"/>
    <col min="18" max="16384" width="9.140625" style="52"/>
  </cols>
  <sheetData>
    <row r="1" spans="1:256" x14ac:dyDescent="0.25">
      <c r="A1" s="177" t="str">
        <f>Otchet!C6</f>
        <v>Управление образования администрации муниципального образования г. Бердска</v>
      </c>
      <c r="B1" s="177"/>
      <c r="C1" s="177"/>
      <c r="D1" s="177"/>
      <c r="E1" s="177"/>
      <c r="F1" s="177"/>
      <c r="G1" s="177"/>
      <c r="H1" s="177"/>
      <c r="I1" s="147" t="s">
        <v>1057</v>
      </c>
      <c r="J1" s="147"/>
      <c r="K1" s="147"/>
      <c r="L1" s="147"/>
      <c r="M1" s="147"/>
      <c r="N1" s="147"/>
      <c r="O1" s="147"/>
      <c r="P1" s="147"/>
      <c r="Q1" s="14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ht="23.25" x14ac:dyDescent="0.35">
      <c r="A2" s="148" t="s">
        <v>563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23.25" x14ac:dyDescent="0.35">
      <c r="A3" s="148" t="s">
        <v>545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23.25" x14ac:dyDescent="0.35">
      <c r="A4" s="148" t="s">
        <v>608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ht="15" customHeight="1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x14ac:dyDescent="0.25">
      <c r="A6" s="194" t="s">
        <v>590</v>
      </c>
      <c r="B6" s="194"/>
      <c r="C6" s="3">
        <f t="shared" ref="C6:AH6" si="0">SUM(C11:C210)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3">
        <f t="shared" si="0"/>
        <v>0</v>
      </c>
      <c r="R6" s="3">
        <f t="shared" si="0"/>
        <v>0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 t="shared" si="0"/>
        <v>0</v>
      </c>
      <c r="X6" s="3">
        <f t="shared" si="0"/>
        <v>0</v>
      </c>
      <c r="Y6" s="3">
        <f t="shared" si="0"/>
        <v>0</v>
      </c>
      <c r="Z6" s="3">
        <f t="shared" si="0"/>
        <v>0</v>
      </c>
      <c r="AA6" s="3">
        <f t="shared" si="0"/>
        <v>0</v>
      </c>
      <c r="AB6" s="3">
        <f t="shared" si="0"/>
        <v>0</v>
      </c>
      <c r="AC6" s="3">
        <f t="shared" si="0"/>
        <v>0</v>
      </c>
      <c r="AD6" s="3">
        <f t="shared" si="0"/>
        <v>0</v>
      </c>
      <c r="AE6" s="3">
        <f t="shared" si="0"/>
        <v>0</v>
      </c>
      <c r="AF6" s="3">
        <f t="shared" si="0"/>
        <v>0</v>
      </c>
      <c r="AG6" s="3">
        <f t="shared" si="0"/>
        <v>0</v>
      </c>
      <c r="AH6" s="3">
        <f t="shared" si="0"/>
        <v>0</v>
      </c>
      <c r="AI6" s="3">
        <f t="shared" ref="AI6:BM6" si="1">SUM(AI11:AI210)</f>
        <v>0</v>
      </c>
      <c r="AJ6" s="3">
        <f t="shared" si="1"/>
        <v>0</v>
      </c>
      <c r="AK6" s="3">
        <f t="shared" si="1"/>
        <v>0</v>
      </c>
      <c r="AL6" s="3">
        <f t="shared" si="1"/>
        <v>0</v>
      </c>
      <c r="AM6" s="3">
        <f t="shared" si="1"/>
        <v>0</v>
      </c>
      <c r="AN6" s="3">
        <f t="shared" si="1"/>
        <v>0</v>
      </c>
      <c r="AO6" s="3">
        <f t="shared" si="1"/>
        <v>0</v>
      </c>
      <c r="AP6" s="3">
        <f t="shared" si="1"/>
        <v>0</v>
      </c>
      <c r="AQ6" s="3">
        <f t="shared" si="1"/>
        <v>0</v>
      </c>
      <c r="AR6" s="3">
        <f t="shared" si="1"/>
        <v>0</v>
      </c>
      <c r="AS6" s="3">
        <f t="shared" si="1"/>
        <v>0</v>
      </c>
      <c r="AT6" s="3">
        <f t="shared" si="1"/>
        <v>0</v>
      </c>
      <c r="AU6" s="3">
        <f t="shared" si="1"/>
        <v>0</v>
      </c>
      <c r="AV6" s="3">
        <f t="shared" si="1"/>
        <v>0</v>
      </c>
      <c r="AW6" s="3">
        <f t="shared" si="1"/>
        <v>0</v>
      </c>
      <c r="AX6" s="3">
        <f t="shared" si="1"/>
        <v>0</v>
      </c>
      <c r="AY6" s="3">
        <f t="shared" si="1"/>
        <v>0</v>
      </c>
      <c r="AZ6" s="3">
        <f t="shared" si="1"/>
        <v>0</v>
      </c>
      <c r="BA6" s="3">
        <f t="shared" si="1"/>
        <v>0</v>
      </c>
      <c r="BB6" s="3">
        <f t="shared" si="1"/>
        <v>0</v>
      </c>
      <c r="BC6" s="3">
        <f t="shared" si="1"/>
        <v>0</v>
      </c>
      <c r="BD6" s="3">
        <f t="shared" si="1"/>
        <v>0</v>
      </c>
      <c r="BE6" s="3">
        <f t="shared" si="1"/>
        <v>0</v>
      </c>
      <c r="BF6" s="3">
        <f t="shared" si="1"/>
        <v>0</v>
      </c>
      <c r="BG6" s="3">
        <f t="shared" si="1"/>
        <v>0</v>
      </c>
      <c r="BH6" s="3">
        <f t="shared" si="1"/>
        <v>0</v>
      </c>
      <c r="BI6" s="3">
        <f t="shared" si="1"/>
        <v>0</v>
      </c>
      <c r="BJ6" s="3">
        <f t="shared" si="1"/>
        <v>0</v>
      </c>
      <c r="BK6" s="3">
        <f t="shared" si="1"/>
        <v>0</v>
      </c>
      <c r="BL6" s="3">
        <f t="shared" si="1"/>
        <v>0</v>
      </c>
      <c r="BM6" s="3">
        <f t="shared" si="1"/>
        <v>0</v>
      </c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ht="14.85" customHeight="1" x14ac:dyDescent="0.25">
      <c r="A7" s="152" t="s">
        <v>557</v>
      </c>
      <c r="B7" s="152" t="s">
        <v>607</v>
      </c>
      <c r="C7" s="195" t="s">
        <v>565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25.35" customHeight="1" x14ac:dyDescent="0.25">
      <c r="A8" s="152"/>
      <c r="B8" s="152"/>
      <c r="C8" s="198" t="s">
        <v>575</v>
      </c>
      <c r="D8" s="198"/>
      <c r="E8" s="198"/>
      <c r="F8" s="198" t="s">
        <v>576</v>
      </c>
      <c r="G8" s="198"/>
      <c r="H8" s="198"/>
      <c r="I8" s="198" t="s">
        <v>595</v>
      </c>
      <c r="J8" s="198"/>
      <c r="K8" s="198"/>
      <c r="L8" s="198" t="s">
        <v>596</v>
      </c>
      <c r="M8" s="198"/>
      <c r="N8" s="198"/>
      <c r="O8" s="198" t="s">
        <v>577</v>
      </c>
      <c r="P8" s="198"/>
      <c r="Q8" s="198"/>
      <c r="R8" s="198" t="s">
        <v>605</v>
      </c>
      <c r="S8" s="198"/>
      <c r="T8" s="198"/>
      <c r="U8" s="198" t="s">
        <v>578</v>
      </c>
      <c r="V8" s="198"/>
      <c r="W8" s="198"/>
      <c r="X8" s="198" t="s">
        <v>579</v>
      </c>
      <c r="Y8" s="198"/>
      <c r="Z8" s="198"/>
      <c r="AA8" s="198" t="s">
        <v>580</v>
      </c>
      <c r="AB8" s="198"/>
      <c r="AC8" s="198"/>
      <c r="AD8" s="198" t="s">
        <v>581</v>
      </c>
      <c r="AE8" s="198"/>
      <c r="AF8" s="198"/>
      <c r="AG8" s="198" t="s">
        <v>582</v>
      </c>
      <c r="AH8" s="198"/>
      <c r="AI8" s="198"/>
      <c r="AJ8" s="198" t="s">
        <v>583</v>
      </c>
      <c r="AK8" s="198"/>
      <c r="AL8" s="198"/>
      <c r="AM8" s="198" t="s">
        <v>597</v>
      </c>
      <c r="AN8" s="198"/>
      <c r="AO8" s="198"/>
      <c r="AP8" s="198" t="s">
        <v>584</v>
      </c>
      <c r="AQ8" s="198"/>
      <c r="AR8" s="198"/>
      <c r="AS8" s="198" t="s">
        <v>585</v>
      </c>
      <c r="AT8" s="198"/>
      <c r="AU8" s="198"/>
      <c r="AV8" s="198" t="s">
        <v>598</v>
      </c>
      <c r="AW8" s="198"/>
      <c r="AX8" s="198"/>
      <c r="AY8" s="198" t="s">
        <v>586</v>
      </c>
      <c r="AZ8" s="198"/>
      <c r="BA8" s="198"/>
      <c r="BB8" s="198" t="s">
        <v>587</v>
      </c>
      <c r="BC8" s="198"/>
      <c r="BD8" s="198"/>
      <c r="BE8" s="198" t="s">
        <v>599</v>
      </c>
      <c r="BF8" s="198"/>
      <c r="BG8" s="198"/>
      <c r="BH8" s="198" t="s">
        <v>588</v>
      </c>
      <c r="BI8" s="198"/>
      <c r="BJ8" s="198"/>
      <c r="BK8" s="198" t="s">
        <v>589</v>
      </c>
      <c r="BL8" s="198"/>
      <c r="BM8" s="198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30" customHeight="1" x14ac:dyDescent="0.25">
      <c r="A9" s="152"/>
      <c r="B9" s="152"/>
      <c r="C9" s="6" t="s">
        <v>569</v>
      </c>
      <c r="D9" s="6" t="s">
        <v>570</v>
      </c>
      <c r="E9" s="6" t="s">
        <v>571</v>
      </c>
      <c r="F9" s="6" t="s">
        <v>569</v>
      </c>
      <c r="G9" s="6" t="s">
        <v>570</v>
      </c>
      <c r="H9" s="6" t="s">
        <v>571</v>
      </c>
      <c r="I9" s="6" t="s">
        <v>569</v>
      </c>
      <c r="J9" s="6" t="s">
        <v>570</v>
      </c>
      <c r="K9" s="6" t="s">
        <v>571</v>
      </c>
      <c r="L9" s="6" t="s">
        <v>569</v>
      </c>
      <c r="M9" s="6" t="s">
        <v>570</v>
      </c>
      <c r="N9" s="6" t="s">
        <v>571</v>
      </c>
      <c r="O9" s="6" t="s">
        <v>569</v>
      </c>
      <c r="P9" s="6" t="s">
        <v>570</v>
      </c>
      <c r="Q9" s="6" t="s">
        <v>571</v>
      </c>
      <c r="R9" s="6" t="s">
        <v>569</v>
      </c>
      <c r="S9" s="6" t="s">
        <v>570</v>
      </c>
      <c r="T9" s="6" t="s">
        <v>571</v>
      </c>
      <c r="U9" s="6" t="s">
        <v>569</v>
      </c>
      <c r="V9" s="6" t="s">
        <v>570</v>
      </c>
      <c r="W9" s="6" t="s">
        <v>571</v>
      </c>
      <c r="X9" s="6" t="s">
        <v>569</v>
      </c>
      <c r="Y9" s="6" t="s">
        <v>570</v>
      </c>
      <c r="Z9" s="6" t="s">
        <v>571</v>
      </c>
      <c r="AA9" s="6" t="s">
        <v>569</v>
      </c>
      <c r="AB9" s="6" t="s">
        <v>570</v>
      </c>
      <c r="AC9" s="6" t="s">
        <v>571</v>
      </c>
      <c r="AD9" s="6" t="s">
        <v>569</v>
      </c>
      <c r="AE9" s="6" t="s">
        <v>570</v>
      </c>
      <c r="AF9" s="6" t="s">
        <v>571</v>
      </c>
      <c r="AG9" s="6" t="s">
        <v>569</v>
      </c>
      <c r="AH9" s="6" t="s">
        <v>570</v>
      </c>
      <c r="AI9" s="6" t="s">
        <v>571</v>
      </c>
      <c r="AJ9" s="6" t="s">
        <v>569</v>
      </c>
      <c r="AK9" s="6" t="s">
        <v>570</v>
      </c>
      <c r="AL9" s="6" t="s">
        <v>571</v>
      </c>
      <c r="AM9" s="6" t="s">
        <v>569</v>
      </c>
      <c r="AN9" s="6" t="s">
        <v>570</v>
      </c>
      <c r="AO9" s="6" t="s">
        <v>571</v>
      </c>
      <c r="AP9" s="6" t="s">
        <v>569</v>
      </c>
      <c r="AQ9" s="6" t="s">
        <v>570</v>
      </c>
      <c r="AR9" s="6" t="s">
        <v>571</v>
      </c>
      <c r="AS9" s="6" t="s">
        <v>569</v>
      </c>
      <c r="AT9" s="6" t="s">
        <v>570</v>
      </c>
      <c r="AU9" s="6" t="s">
        <v>571</v>
      </c>
      <c r="AV9" s="6" t="s">
        <v>569</v>
      </c>
      <c r="AW9" s="6" t="s">
        <v>570</v>
      </c>
      <c r="AX9" s="6" t="s">
        <v>571</v>
      </c>
      <c r="AY9" s="6" t="s">
        <v>569</v>
      </c>
      <c r="AZ9" s="6" t="s">
        <v>570</v>
      </c>
      <c r="BA9" s="6" t="s">
        <v>571</v>
      </c>
      <c r="BB9" s="6" t="s">
        <v>569</v>
      </c>
      <c r="BC9" s="6" t="s">
        <v>570</v>
      </c>
      <c r="BD9" s="6" t="s">
        <v>571</v>
      </c>
      <c r="BE9" s="6" t="s">
        <v>569</v>
      </c>
      <c r="BF9" s="6" t="s">
        <v>570</v>
      </c>
      <c r="BG9" s="6" t="s">
        <v>571</v>
      </c>
      <c r="BH9" s="6" t="s">
        <v>569</v>
      </c>
      <c r="BI9" s="6" t="s">
        <v>570</v>
      </c>
      <c r="BJ9" s="6" t="s">
        <v>571</v>
      </c>
      <c r="BK9" s="6" t="s">
        <v>569</v>
      </c>
      <c r="BL9" s="6" t="s">
        <v>570</v>
      </c>
      <c r="BM9" s="6" t="s">
        <v>571</v>
      </c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15" customHeight="1" x14ac:dyDescent="0.25">
      <c r="A10" s="3">
        <v>1</v>
      </c>
      <c r="B10" s="11">
        <v>2</v>
      </c>
      <c r="C10" s="11">
        <v>3</v>
      </c>
      <c r="D10" s="11">
        <v>4</v>
      </c>
      <c r="E10" s="3">
        <v>5</v>
      </c>
      <c r="F10" s="11">
        <v>6</v>
      </c>
      <c r="G10" s="11">
        <v>7</v>
      </c>
      <c r="H10" s="11">
        <v>8</v>
      </c>
      <c r="I10" s="3">
        <v>9</v>
      </c>
      <c r="J10" s="11">
        <v>10</v>
      </c>
      <c r="K10" s="11">
        <v>11</v>
      </c>
      <c r="L10" s="11">
        <v>12</v>
      </c>
      <c r="M10" s="3">
        <v>13</v>
      </c>
      <c r="N10" s="11">
        <v>14</v>
      </c>
      <c r="O10" s="11">
        <v>15</v>
      </c>
      <c r="P10" s="11">
        <v>16</v>
      </c>
      <c r="Q10" s="3">
        <v>17</v>
      </c>
      <c r="R10" s="11">
        <v>18</v>
      </c>
      <c r="S10" s="11">
        <v>19</v>
      </c>
      <c r="T10" s="11">
        <v>20</v>
      </c>
      <c r="U10" s="3">
        <v>21</v>
      </c>
      <c r="V10" s="11">
        <v>22</v>
      </c>
      <c r="W10" s="11">
        <v>23</v>
      </c>
      <c r="X10" s="11">
        <v>24</v>
      </c>
      <c r="Y10" s="3">
        <v>25</v>
      </c>
      <c r="Z10" s="11">
        <v>26</v>
      </c>
      <c r="AA10" s="11">
        <v>27</v>
      </c>
      <c r="AB10" s="11">
        <v>28</v>
      </c>
      <c r="AC10" s="3">
        <v>29</v>
      </c>
      <c r="AD10" s="11">
        <v>30</v>
      </c>
      <c r="AE10" s="11">
        <v>31</v>
      </c>
      <c r="AF10" s="11">
        <v>32</v>
      </c>
      <c r="AG10" s="3">
        <v>33</v>
      </c>
      <c r="AH10" s="11">
        <v>34</v>
      </c>
      <c r="AI10" s="11">
        <v>35</v>
      </c>
      <c r="AJ10" s="11">
        <v>36</v>
      </c>
      <c r="AK10" s="3">
        <v>37</v>
      </c>
      <c r="AL10" s="11">
        <v>38</v>
      </c>
      <c r="AM10" s="11">
        <v>39</v>
      </c>
      <c r="AN10" s="11">
        <v>40</v>
      </c>
      <c r="AO10" s="3">
        <v>41</v>
      </c>
      <c r="AP10" s="11">
        <v>42</v>
      </c>
      <c r="AQ10" s="11">
        <v>43</v>
      </c>
      <c r="AR10" s="11">
        <v>44</v>
      </c>
      <c r="AS10" s="3">
        <v>45</v>
      </c>
      <c r="AT10" s="11">
        <v>46</v>
      </c>
      <c r="AU10" s="11">
        <v>47</v>
      </c>
      <c r="AV10" s="11">
        <v>48</v>
      </c>
      <c r="AW10" s="3">
        <v>49</v>
      </c>
      <c r="AX10" s="11">
        <v>50</v>
      </c>
      <c r="AY10" s="11">
        <v>51</v>
      </c>
      <c r="AZ10" s="11">
        <v>52</v>
      </c>
      <c r="BA10" s="3">
        <v>53</v>
      </c>
      <c r="BB10" s="11">
        <v>54</v>
      </c>
      <c r="BC10" s="11">
        <v>55</v>
      </c>
      <c r="BD10" s="11">
        <v>56</v>
      </c>
      <c r="BE10" s="3">
        <v>57</v>
      </c>
      <c r="BF10" s="11">
        <v>58</v>
      </c>
      <c r="BG10" s="11">
        <v>59</v>
      </c>
      <c r="BH10" s="11">
        <v>60</v>
      </c>
      <c r="BI10" s="3">
        <v>61</v>
      </c>
      <c r="BJ10" s="11">
        <v>62</v>
      </c>
      <c r="BK10" s="11">
        <v>63</v>
      </c>
      <c r="BL10" s="11">
        <v>64</v>
      </c>
      <c r="BM10" s="3">
        <v>65</v>
      </c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x14ac:dyDescent="0.25">
      <c r="A11" s="27"/>
      <c r="B11" s="36">
        <f>Stat!B10</f>
        <v>932001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</row>
    <row r="12" spans="1:256" x14ac:dyDescent="0.25">
      <c r="A12" s="27"/>
      <c r="B12" s="36">
        <f>Stat!B11</f>
        <v>932002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</row>
    <row r="13" spans="1:256" x14ac:dyDescent="0.25">
      <c r="A13" s="27"/>
      <c r="B13" s="36">
        <f>Stat!B12</f>
        <v>932003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</row>
    <row r="14" spans="1:256" x14ac:dyDescent="0.25">
      <c r="A14" s="27"/>
      <c r="B14" s="36">
        <f>Stat!B13</f>
        <v>932004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pans="1:256" x14ac:dyDescent="0.25">
      <c r="A15" s="27"/>
      <c r="B15" s="36">
        <f>Stat!B14</f>
        <v>932005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1:256" x14ac:dyDescent="0.25">
      <c r="A16" s="27"/>
      <c r="B16" s="36">
        <f>Stat!B15</f>
        <v>932006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</row>
    <row r="17" spans="1:65" x14ac:dyDescent="0.25">
      <c r="A17" s="27"/>
      <c r="B17" s="36">
        <f>Stat!B16</f>
        <v>932007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</row>
    <row r="18" spans="1:65" x14ac:dyDescent="0.25">
      <c r="A18" s="27"/>
      <c r="B18" s="36">
        <f>Stat!B17</f>
        <v>932008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1:65" x14ac:dyDescent="0.25">
      <c r="A19" s="27"/>
      <c r="B19" s="36">
        <f>Stat!B18</f>
        <v>932009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pans="1:65" ht="14.25" customHeight="1" x14ac:dyDescent="0.25">
      <c r="A20" s="27"/>
      <c r="B20" s="36">
        <f>Stat!B19</f>
        <v>932010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</row>
    <row r="21" spans="1:65" x14ac:dyDescent="0.25">
      <c r="A21" s="27"/>
      <c r="B21" s="36">
        <f>Stat!B20</f>
        <v>932011</v>
      </c>
      <c r="C21" s="54"/>
      <c r="D21" s="54"/>
      <c r="E21" s="54"/>
      <c r="F21" s="54"/>
      <c r="G21" s="54"/>
      <c r="H21" s="54"/>
      <c r="I21" s="54"/>
      <c r="J21" s="56"/>
      <c r="K21" s="56"/>
      <c r="L21" s="54"/>
      <c r="M21" s="54"/>
      <c r="N21" s="54"/>
      <c r="O21" s="54"/>
      <c r="P21" s="54"/>
      <c r="Q21" s="54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1:65" x14ac:dyDescent="0.25">
      <c r="A22" s="27"/>
      <c r="B22" s="36">
        <f>Stat!B21</f>
        <v>932012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1:65" x14ac:dyDescent="0.25">
      <c r="A23" s="27"/>
      <c r="B23" s="36">
        <f>Stat!B22</f>
        <v>932013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</row>
    <row r="24" spans="1:65" x14ac:dyDescent="0.25">
      <c r="A24" s="27"/>
      <c r="B24" s="36">
        <f>Stat!B23</f>
        <v>932015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</row>
    <row r="25" spans="1:65" x14ac:dyDescent="0.25">
      <c r="A25" s="27"/>
      <c r="B25" s="36">
        <f>Stat!B24</f>
        <v>932016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</row>
    <row r="26" spans="1:65" x14ac:dyDescent="0.25">
      <c r="A26" s="27"/>
      <c r="B26" s="36">
        <f>Stat!B25</f>
        <v>932018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</row>
    <row r="27" spans="1:65" x14ac:dyDescent="0.25">
      <c r="A27" s="27"/>
      <c r="B27" s="36">
        <f>Stat!B26</f>
        <v>832002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</row>
    <row r="28" spans="1:65" x14ac:dyDescent="0.25">
      <c r="A28" s="27"/>
      <c r="B28" s="36">
        <f>Stat!B27</f>
        <v>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</row>
    <row r="29" spans="1:65" x14ac:dyDescent="0.25">
      <c r="A29" s="27"/>
      <c r="B29" s="36">
        <f>Stat!B28</f>
        <v>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</row>
    <row r="30" spans="1:65" x14ac:dyDescent="0.25">
      <c r="A30" s="27"/>
      <c r="B30" s="36">
        <f>Stat!B29</f>
        <v>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</row>
    <row r="31" spans="1:65" x14ac:dyDescent="0.25">
      <c r="A31" s="27"/>
      <c r="B31" s="36">
        <f>Stat!B30</f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</row>
    <row r="32" spans="1:65" x14ac:dyDescent="0.25">
      <c r="A32" s="27"/>
      <c r="B32" s="36">
        <f>Stat!B31</f>
        <v>0</v>
      </c>
      <c r="C32" s="56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8"/>
      <c r="Q32" s="58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</row>
    <row r="33" spans="1:65" x14ac:dyDescent="0.25">
      <c r="A33" s="27"/>
      <c r="B33" s="36">
        <f>Stat!B32</f>
        <v>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</row>
    <row r="34" spans="1:65" x14ac:dyDescent="0.25">
      <c r="A34" s="27"/>
      <c r="B34" s="36">
        <f>Stat!B33</f>
        <v>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</row>
    <row r="35" spans="1:65" x14ac:dyDescent="0.25">
      <c r="A35" s="27"/>
      <c r="B35" s="36">
        <f>Stat!B34</f>
        <v>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</row>
    <row r="36" spans="1:65" x14ac:dyDescent="0.25">
      <c r="A36" s="27"/>
      <c r="B36" s="36">
        <f>Stat!B35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</row>
    <row r="37" spans="1:65" x14ac:dyDescent="0.25">
      <c r="A37" s="27"/>
      <c r="B37" s="36">
        <f>Stat!B36</f>
        <v>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</row>
    <row r="38" spans="1:65" x14ac:dyDescent="0.25">
      <c r="A38" s="27"/>
      <c r="B38" s="36">
        <f>Stat!B37</f>
        <v>0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</row>
    <row r="39" spans="1:65" x14ac:dyDescent="0.25">
      <c r="A39" s="27"/>
      <c r="B39" s="36">
        <f>Stat!B38</f>
        <v>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</row>
    <row r="40" spans="1:65" x14ac:dyDescent="0.25">
      <c r="A40" s="27"/>
      <c r="B40" s="36">
        <f>Stat!B39</f>
        <v>0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</row>
    <row r="41" spans="1:65" x14ac:dyDescent="0.25">
      <c r="A41" s="27"/>
      <c r="B41" s="36">
        <f>Stat!B40</f>
        <v>0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</row>
    <row r="42" spans="1:65" x14ac:dyDescent="0.25">
      <c r="A42" s="27"/>
      <c r="B42" s="36">
        <f>Stat!B41</f>
        <v>0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</row>
    <row r="43" spans="1:65" x14ac:dyDescent="0.25">
      <c r="A43" s="27"/>
      <c r="B43" s="36">
        <f>Stat!B42</f>
        <v>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</row>
    <row r="44" spans="1:65" x14ac:dyDescent="0.25">
      <c r="A44" s="27"/>
      <c r="B44" s="36">
        <f>Stat!B43</f>
        <v>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</row>
    <row r="45" spans="1:65" x14ac:dyDescent="0.25">
      <c r="A45" s="27"/>
      <c r="B45" s="36">
        <f>Stat!B44</f>
        <v>0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</row>
    <row r="46" spans="1:65" x14ac:dyDescent="0.25">
      <c r="A46" s="27"/>
      <c r="B46" s="36">
        <f>Stat!B45</f>
        <v>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</row>
    <row r="47" spans="1:65" x14ac:dyDescent="0.25">
      <c r="A47" s="27"/>
      <c r="B47" s="36">
        <f>Stat!B46</f>
        <v>0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</row>
    <row r="48" spans="1:65" x14ac:dyDescent="0.25">
      <c r="A48" s="27"/>
      <c r="B48" s="36">
        <f>Stat!B47</f>
        <v>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</row>
    <row r="49" spans="1:65" x14ac:dyDescent="0.25">
      <c r="A49" s="27"/>
      <c r="B49" s="36">
        <f>Stat!B48</f>
        <v>0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</row>
    <row r="50" spans="1:65" x14ac:dyDescent="0.25">
      <c r="A50" s="27"/>
      <c r="B50" s="36">
        <f>Stat!B49</f>
        <v>0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</row>
    <row r="51" spans="1:65" x14ac:dyDescent="0.25">
      <c r="A51" s="27"/>
      <c r="B51" s="36">
        <f>Stat!B50</f>
        <v>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</row>
    <row r="52" spans="1:65" x14ac:dyDescent="0.25">
      <c r="A52" s="27"/>
      <c r="B52" s="36">
        <f>Stat!B51</f>
        <v>0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</row>
    <row r="53" spans="1:65" x14ac:dyDescent="0.25">
      <c r="A53" s="27"/>
      <c r="B53" s="36">
        <f>Stat!B52</f>
        <v>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</row>
    <row r="54" spans="1:65" x14ac:dyDescent="0.25">
      <c r="A54" s="27"/>
      <c r="B54" s="36">
        <f>Stat!B53</f>
        <v>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</row>
    <row r="55" spans="1:65" x14ac:dyDescent="0.25">
      <c r="A55" s="27"/>
      <c r="B55" s="36">
        <f>Stat!B54</f>
        <v>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</row>
    <row r="56" spans="1:65" x14ac:dyDescent="0.25">
      <c r="A56" s="27"/>
      <c r="B56" s="36">
        <f>Stat!B55</f>
        <v>0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</row>
    <row r="57" spans="1:65" x14ac:dyDescent="0.25">
      <c r="A57" s="27"/>
      <c r="B57" s="36">
        <f>Stat!B56</f>
        <v>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</row>
    <row r="58" spans="1:65" x14ac:dyDescent="0.25">
      <c r="A58" s="27"/>
      <c r="B58" s="36">
        <f>Stat!B57</f>
        <v>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</row>
    <row r="59" spans="1:65" x14ac:dyDescent="0.25">
      <c r="A59" s="27"/>
      <c r="B59" s="36">
        <f>Stat!B58</f>
        <v>0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</row>
    <row r="60" spans="1:65" x14ac:dyDescent="0.25">
      <c r="A60" s="27"/>
      <c r="B60" s="36">
        <f>Stat!B59</f>
        <v>0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</row>
    <row r="61" spans="1:65" x14ac:dyDescent="0.25">
      <c r="A61" s="27"/>
      <c r="B61" s="36">
        <f>Stat!B60</f>
        <v>0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</row>
    <row r="62" spans="1:65" x14ac:dyDescent="0.25">
      <c r="A62" s="27"/>
      <c r="B62" s="36">
        <f>Stat!B61</f>
        <v>0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</row>
    <row r="63" spans="1:65" x14ac:dyDescent="0.25">
      <c r="A63" s="27"/>
      <c r="B63" s="36">
        <f>Stat!B62</f>
        <v>0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</row>
    <row r="64" spans="1:65" x14ac:dyDescent="0.25">
      <c r="A64" s="27"/>
      <c r="B64" s="36">
        <f>Stat!B63</f>
        <v>0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</row>
    <row r="65" spans="1:65" x14ac:dyDescent="0.25">
      <c r="A65" s="27"/>
      <c r="B65" s="36">
        <f>Stat!B64</f>
        <v>0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</row>
    <row r="66" spans="1:65" x14ac:dyDescent="0.25">
      <c r="A66" s="27"/>
      <c r="B66" s="36">
        <f>Stat!B65</f>
        <v>0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</row>
    <row r="67" spans="1:65" x14ac:dyDescent="0.25">
      <c r="A67" s="27"/>
      <c r="B67" s="36">
        <f>Stat!B66</f>
        <v>0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</row>
    <row r="68" spans="1:65" x14ac:dyDescent="0.25">
      <c r="A68" s="27"/>
      <c r="B68" s="36">
        <f>Stat!B67</f>
        <v>0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</row>
    <row r="69" spans="1:65" x14ac:dyDescent="0.25">
      <c r="A69" s="27"/>
      <c r="B69" s="36">
        <f>Stat!B68</f>
        <v>0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</row>
    <row r="70" spans="1:65" x14ac:dyDescent="0.25">
      <c r="A70" s="27"/>
      <c r="B70" s="36">
        <f>Stat!B69</f>
        <v>0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</row>
    <row r="71" spans="1:65" x14ac:dyDescent="0.25">
      <c r="A71" s="27"/>
      <c r="B71" s="36">
        <f>Stat!B70</f>
        <v>0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</row>
    <row r="72" spans="1:65" x14ac:dyDescent="0.25">
      <c r="A72" s="27"/>
      <c r="B72" s="36">
        <f>Stat!B71</f>
        <v>0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</row>
    <row r="73" spans="1:65" x14ac:dyDescent="0.25">
      <c r="A73" s="27"/>
      <c r="B73" s="36">
        <f>Stat!B72</f>
        <v>0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</row>
    <row r="74" spans="1:65" x14ac:dyDescent="0.25">
      <c r="A74" s="27"/>
      <c r="B74" s="36">
        <f>Stat!B73</f>
        <v>0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</row>
    <row r="75" spans="1:65" x14ac:dyDescent="0.25">
      <c r="A75" s="27"/>
      <c r="B75" s="36">
        <f>Stat!B74</f>
        <v>0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</row>
    <row r="76" spans="1:65" x14ac:dyDescent="0.25">
      <c r="A76" s="27"/>
      <c r="B76" s="36">
        <f>Stat!B75</f>
        <v>0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</row>
    <row r="77" spans="1:65" x14ac:dyDescent="0.25">
      <c r="A77" s="27"/>
      <c r="B77" s="36">
        <f>Stat!B76</f>
        <v>0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</row>
    <row r="78" spans="1:65" x14ac:dyDescent="0.25">
      <c r="A78" s="27"/>
      <c r="B78" s="36">
        <f>Stat!B77</f>
        <v>0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</row>
    <row r="79" spans="1:65" x14ac:dyDescent="0.25">
      <c r="A79" s="27"/>
      <c r="B79" s="36">
        <f>Stat!B78</f>
        <v>0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</row>
    <row r="80" spans="1:65" x14ac:dyDescent="0.25">
      <c r="A80" s="27"/>
      <c r="B80" s="36">
        <f>Stat!B79</f>
        <v>0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</row>
    <row r="81" spans="1:65" x14ac:dyDescent="0.25">
      <c r="A81" s="27"/>
      <c r="B81" s="36">
        <f>Stat!B80</f>
        <v>0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</row>
    <row r="82" spans="1:65" x14ac:dyDescent="0.25">
      <c r="A82" s="27"/>
      <c r="B82" s="36">
        <f>Stat!B81</f>
        <v>0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</row>
    <row r="83" spans="1:65" x14ac:dyDescent="0.25">
      <c r="A83" s="27"/>
      <c r="B83" s="36">
        <f>Stat!B82</f>
        <v>0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</row>
    <row r="84" spans="1:65" x14ac:dyDescent="0.25">
      <c r="A84" s="27"/>
      <c r="B84" s="36">
        <f>Stat!B83</f>
        <v>0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</row>
    <row r="85" spans="1:65" x14ac:dyDescent="0.25">
      <c r="A85" s="27"/>
      <c r="B85" s="36">
        <f>Stat!B84</f>
        <v>0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</row>
    <row r="86" spans="1:65" x14ac:dyDescent="0.25">
      <c r="A86" s="27"/>
      <c r="B86" s="36">
        <f>Stat!B85</f>
        <v>0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</row>
    <row r="87" spans="1:65" x14ac:dyDescent="0.25">
      <c r="A87" s="27"/>
      <c r="B87" s="36">
        <f>Stat!B86</f>
        <v>0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</row>
    <row r="88" spans="1:65" x14ac:dyDescent="0.25">
      <c r="A88" s="27"/>
      <c r="B88" s="36">
        <f>Stat!B87</f>
        <v>0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</row>
    <row r="89" spans="1:65" x14ac:dyDescent="0.25">
      <c r="A89" s="27"/>
      <c r="B89" s="36">
        <f>Stat!B88</f>
        <v>0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</row>
    <row r="90" spans="1:65" x14ac:dyDescent="0.25">
      <c r="A90" s="27"/>
      <c r="B90" s="36">
        <f>Stat!B89</f>
        <v>0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</row>
    <row r="91" spans="1:65" x14ac:dyDescent="0.25">
      <c r="A91" s="27"/>
      <c r="B91" s="36">
        <f>Stat!B90</f>
        <v>0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</row>
    <row r="92" spans="1:65" x14ac:dyDescent="0.25">
      <c r="A92" s="27"/>
      <c r="B92" s="36">
        <f>Stat!B91</f>
        <v>0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</row>
    <row r="93" spans="1:65" x14ac:dyDescent="0.25">
      <c r="A93" s="27"/>
      <c r="B93" s="36">
        <f>Stat!B92</f>
        <v>0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</row>
    <row r="94" spans="1:65" x14ac:dyDescent="0.25">
      <c r="A94" s="27"/>
      <c r="B94" s="36">
        <f>Stat!B93</f>
        <v>0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</row>
    <row r="95" spans="1:65" x14ac:dyDescent="0.25">
      <c r="A95" s="27"/>
      <c r="B95" s="36">
        <f>Stat!B94</f>
        <v>0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</row>
    <row r="96" spans="1:65" x14ac:dyDescent="0.25">
      <c r="A96" s="27"/>
      <c r="B96" s="36">
        <f>Stat!B95</f>
        <v>0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</row>
    <row r="97" spans="1:65" x14ac:dyDescent="0.25">
      <c r="A97" s="27"/>
      <c r="B97" s="36">
        <f>Stat!B96</f>
        <v>0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</row>
    <row r="98" spans="1:65" x14ac:dyDescent="0.25">
      <c r="A98" s="27"/>
      <c r="B98" s="36">
        <f>Stat!B97</f>
        <v>0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</row>
    <row r="99" spans="1:65" x14ac:dyDescent="0.25">
      <c r="A99" s="27"/>
      <c r="B99" s="36">
        <f>Stat!B98</f>
        <v>0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</row>
    <row r="100" spans="1:65" x14ac:dyDescent="0.25">
      <c r="A100" s="27"/>
      <c r="B100" s="36">
        <f>Stat!B99</f>
        <v>0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</row>
    <row r="101" spans="1:65" x14ac:dyDescent="0.25">
      <c r="A101" s="27"/>
      <c r="B101" s="36">
        <f>Stat!B100</f>
        <v>0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</row>
    <row r="102" spans="1:65" x14ac:dyDescent="0.25">
      <c r="A102" s="27"/>
      <c r="B102" s="36">
        <f>Stat!B101</f>
        <v>0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</row>
    <row r="103" spans="1:65" x14ac:dyDescent="0.25">
      <c r="A103" s="27"/>
      <c r="B103" s="36">
        <f>Stat!B102</f>
        <v>0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</row>
    <row r="104" spans="1:65" x14ac:dyDescent="0.25">
      <c r="A104" s="27"/>
      <c r="B104" s="36">
        <f>Stat!B103</f>
        <v>0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</row>
    <row r="105" spans="1:65" x14ac:dyDescent="0.25">
      <c r="A105" s="27"/>
      <c r="B105" s="36">
        <f>Stat!B104</f>
        <v>0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</row>
    <row r="106" spans="1:65" x14ac:dyDescent="0.25">
      <c r="A106" s="27"/>
      <c r="B106" s="36">
        <f>Stat!B105</f>
        <v>0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</row>
    <row r="107" spans="1:65" x14ac:dyDescent="0.25">
      <c r="A107" s="27"/>
      <c r="B107" s="36">
        <f>Stat!B106</f>
        <v>0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</row>
    <row r="108" spans="1:65" x14ac:dyDescent="0.25">
      <c r="A108" s="27"/>
      <c r="B108" s="36">
        <f>Stat!B107</f>
        <v>0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</row>
    <row r="109" spans="1:65" x14ac:dyDescent="0.25">
      <c r="A109" s="27"/>
      <c r="B109" s="36">
        <f>Stat!B108</f>
        <v>0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</row>
    <row r="110" spans="1:65" x14ac:dyDescent="0.25">
      <c r="A110" s="27"/>
      <c r="B110" s="36">
        <f>Stat!B109</f>
        <v>0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</row>
    <row r="111" spans="1:65" x14ac:dyDescent="0.25">
      <c r="A111" s="27"/>
      <c r="B111" s="36">
        <f>Stat!B110</f>
        <v>0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</row>
    <row r="112" spans="1:65" x14ac:dyDescent="0.25">
      <c r="A112" s="27"/>
      <c r="B112" s="36">
        <f>Stat!B111</f>
        <v>0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</row>
    <row r="113" spans="1:65" x14ac:dyDescent="0.25">
      <c r="A113" s="27"/>
      <c r="B113" s="36">
        <f>Stat!B112</f>
        <v>0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</row>
    <row r="114" spans="1:65" x14ac:dyDescent="0.25">
      <c r="A114" s="27"/>
      <c r="B114" s="36">
        <f>Stat!B113</f>
        <v>0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</row>
    <row r="115" spans="1:65" x14ac:dyDescent="0.25">
      <c r="A115" s="27"/>
      <c r="B115" s="36">
        <f>Stat!B114</f>
        <v>0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</row>
    <row r="116" spans="1:65" x14ac:dyDescent="0.25">
      <c r="A116" s="27"/>
      <c r="B116" s="36">
        <f>Stat!B115</f>
        <v>0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</row>
    <row r="117" spans="1:65" x14ac:dyDescent="0.25">
      <c r="A117" s="27"/>
      <c r="B117" s="36">
        <f>Stat!B116</f>
        <v>0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</row>
    <row r="118" spans="1:65" x14ac:dyDescent="0.25">
      <c r="A118" s="27"/>
      <c r="B118" s="36">
        <f>Stat!B117</f>
        <v>0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</row>
    <row r="119" spans="1:65" x14ac:dyDescent="0.25">
      <c r="A119" s="27"/>
      <c r="B119" s="36">
        <f>Stat!B118</f>
        <v>0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</row>
    <row r="120" spans="1:65" x14ac:dyDescent="0.25">
      <c r="A120" s="27"/>
      <c r="B120" s="36">
        <f>Stat!B119</f>
        <v>0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</row>
    <row r="121" spans="1:65" x14ac:dyDescent="0.25">
      <c r="A121" s="27"/>
      <c r="B121" s="36">
        <f>Stat!B120</f>
        <v>0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</row>
    <row r="122" spans="1:65" x14ac:dyDescent="0.25">
      <c r="A122" s="27"/>
      <c r="B122" s="36">
        <f>Stat!B121</f>
        <v>0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</row>
    <row r="123" spans="1:65" x14ac:dyDescent="0.25">
      <c r="A123" s="27"/>
      <c r="B123" s="36">
        <f>Stat!B122</f>
        <v>0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</row>
    <row r="124" spans="1:65" x14ac:dyDescent="0.25">
      <c r="A124" s="27"/>
      <c r="B124" s="36">
        <f>Stat!B123</f>
        <v>0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</row>
    <row r="125" spans="1:65" x14ac:dyDescent="0.25">
      <c r="A125" s="27"/>
      <c r="B125" s="36">
        <f>Stat!B124</f>
        <v>0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</row>
    <row r="126" spans="1:65" x14ac:dyDescent="0.25">
      <c r="A126" s="27"/>
      <c r="B126" s="36">
        <f>Stat!B125</f>
        <v>0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</row>
    <row r="127" spans="1:65" x14ac:dyDescent="0.25">
      <c r="A127" s="27"/>
      <c r="B127" s="36">
        <f>Stat!B126</f>
        <v>0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</row>
    <row r="128" spans="1:65" x14ac:dyDescent="0.25">
      <c r="A128" s="27"/>
      <c r="B128" s="36">
        <f>Stat!B127</f>
        <v>0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</row>
    <row r="129" spans="1:65" x14ac:dyDescent="0.25">
      <c r="A129" s="27"/>
      <c r="B129" s="36">
        <f>Stat!B128</f>
        <v>0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</row>
    <row r="130" spans="1:65" x14ac:dyDescent="0.25">
      <c r="A130" s="27"/>
      <c r="B130" s="36">
        <f>Stat!B129</f>
        <v>0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</row>
    <row r="131" spans="1:65" x14ac:dyDescent="0.25">
      <c r="A131" s="27"/>
      <c r="B131" s="36">
        <f>Stat!B130</f>
        <v>0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</row>
    <row r="132" spans="1:65" x14ac:dyDescent="0.25">
      <c r="A132" s="27"/>
      <c r="B132" s="36">
        <f>Stat!B131</f>
        <v>0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</row>
    <row r="133" spans="1:65" x14ac:dyDescent="0.25">
      <c r="A133" s="27"/>
      <c r="B133" s="36">
        <f>Stat!B132</f>
        <v>0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</row>
    <row r="134" spans="1:65" x14ac:dyDescent="0.25">
      <c r="A134" s="27"/>
      <c r="B134" s="36">
        <f>Stat!B133</f>
        <v>0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</row>
    <row r="135" spans="1:65" x14ac:dyDescent="0.25">
      <c r="A135" s="27"/>
      <c r="B135" s="36">
        <f>Stat!B134</f>
        <v>0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</row>
    <row r="136" spans="1:65" x14ac:dyDescent="0.25">
      <c r="A136" s="27"/>
      <c r="B136" s="36">
        <f>Stat!B135</f>
        <v>0</v>
      </c>
      <c r="C136" s="6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55"/>
    </row>
    <row r="137" spans="1:65" x14ac:dyDescent="0.25">
      <c r="A137" s="27"/>
      <c r="B137" s="36">
        <f>Stat!B136</f>
        <v>0</v>
      </c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55"/>
    </row>
    <row r="138" spans="1:65" x14ac:dyDescent="0.25">
      <c r="A138" s="27"/>
      <c r="B138" s="36">
        <f>Stat!B137</f>
        <v>0</v>
      </c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55"/>
    </row>
    <row r="139" spans="1:65" x14ac:dyDescent="0.25">
      <c r="A139" s="27"/>
      <c r="B139" s="36">
        <f>Stat!B138</f>
        <v>0</v>
      </c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55"/>
    </row>
    <row r="140" spans="1:65" x14ac:dyDescent="0.25">
      <c r="A140" s="27"/>
      <c r="B140" s="36">
        <f>Stat!B139</f>
        <v>0</v>
      </c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55"/>
    </row>
    <row r="141" spans="1:65" x14ac:dyDescent="0.25">
      <c r="A141" s="27"/>
      <c r="B141" s="36">
        <f>Stat!B140</f>
        <v>0</v>
      </c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55"/>
    </row>
    <row r="142" spans="1:65" x14ac:dyDescent="0.25">
      <c r="A142" s="27"/>
      <c r="B142" s="36">
        <f>Stat!B141</f>
        <v>0</v>
      </c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55"/>
    </row>
    <row r="143" spans="1:65" x14ac:dyDescent="0.25">
      <c r="A143" s="27"/>
      <c r="B143" s="36">
        <f>Stat!B142</f>
        <v>0</v>
      </c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55"/>
    </row>
    <row r="144" spans="1:65" x14ac:dyDescent="0.25">
      <c r="A144" s="27"/>
      <c r="B144" s="36">
        <f>Stat!B143</f>
        <v>0</v>
      </c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55"/>
    </row>
    <row r="145" spans="1:65" x14ac:dyDescent="0.25">
      <c r="A145" s="27"/>
      <c r="B145" s="36">
        <f>Stat!B144</f>
        <v>0</v>
      </c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55"/>
    </row>
    <row r="146" spans="1:65" x14ac:dyDescent="0.25">
      <c r="A146" s="27"/>
      <c r="B146" s="36">
        <f>Stat!B145</f>
        <v>0</v>
      </c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55"/>
    </row>
    <row r="147" spans="1:65" x14ac:dyDescent="0.25">
      <c r="A147" s="27"/>
      <c r="B147" s="36">
        <f>Stat!B146</f>
        <v>0</v>
      </c>
      <c r="C147" s="60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</row>
    <row r="148" spans="1:65" x14ac:dyDescent="0.25">
      <c r="A148" s="27"/>
      <c r="B148" s="36">
        <f>Stat!B147</f>
        <v>0</v>
      </c>
      <c r="C148" s="60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</row>
    <row r="149" spans="1:65" x14ac:dyDescent="0.25">
      <c r="A149" s="27"/>
      <c r="B149" s="36">
        <f>Stat!B148</f>
        <v>0</v>
      </c>
      <c r="C149" s="60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</row>
    <row r="150" spans="1:65" x14ac:dyDescent="0.25">
      <c r="A150" s="27"/>
      <c r="B150" s="36">
        <f>Stat!B149</f>
        <v>0</v>
      </c>
      <c r="C150" s="60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</row>
    <row r="151" spans="1:65" x14ac:dyDescent="0.25">
      <c r="A151" s="27"/>
      <c r="B151" s="36">
        <f>Stat!B150</f>
        <v>0</v>
      </c>
      <c r="C151" s="60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</row>
    <row r="152" spans="1:65" x14ac:dyDescent="0.25">
      <c r="A152" s="27"/>
      <c r="B152" s="36">
        <f>Stat!B151</f>
        <v>0</v>
      </c>
      <c r="C152" s="60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</row>
    <row r="153" spans="1:65" x14ac:dyDescent="0.25">
      <c r="A153" s="27"/>
      <c r="B153" s="36">
        <f>Stat!B152</f>
        <v>0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</row>
    <row r="154" spans="1:65" x14ac:dyDescent="0.25">
      <c r="A154" s="27"/>
      <c r="B154" s="36">
        <f>Stat!B153</f>
        <v>0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</row>
    <row r="155" spans="1:65" x14ac:dyDescent="0.25">
      <c r="A155" s="27"/>
      <c r="B155" s="36">
        <f>Stat!B154</f>
        <v>0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</row>
    <row r="156" spans="1:65" x14ac:dyDescent="0.25">
      <c r="A156" s="27"/>
      <c r="B156" s="36">
        <f>Stat!B155</f>
        <v>0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</row>
    <row r="157" spans="1:65" x14ac:dyDescent="0.25">
      <c r="A157" s="27"/>
      <c r="B157" s="36">
        <f>Stat!B156</f>
        <v>0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</row>
    <row r="158" spans="1:65" x14ac:dyDescent="0.25">
      <c r="A158" s="27"/>
      <c r="B158" s="36">
        <f>Stat!B157</f>
        <v>0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</row>
    <row r="159" spans="1:65" x14ac:dyDescent="0.25">
      <c r="A159" s="27"/>
      <c r="B159" s="36">
        <f>Stat!B158</f>
        <v>0</v>
      </c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</row>
    <row r="160" spans="1:65" x14ac:dyDescent="0.25">
      <c r="A160" s="27"/>
      <c r="B160" s="36">
        <f>Stat!B159</f>
        <v>0</v>
      </c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</row>
    <row r="161" spans="1:65" x14ac:dyDescent="0.25">
      <c r="A161" s="27"/>
      <c r="B161" s="36">
        <f>Stat!B160</f>
        <v>0</v>
      </c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</row>
    <row r="162" spans="1:65" x14ac:dyDescent="0.25">
      <c r="A162" s="27"/>
      <c r="B162" s="36">
        <f>Stat!B161</f>
        <v>0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</row>
    <row r="163" spans="1:65" x14ac:dyDescent="0.25">
      <c r="A163" s="27"/>
      <c r="B163" s="36">
        <f>Stat!B162</f>
        <v>0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</row>
    <row r="164" spans="1:65" x14ac:dyDescent="0.25">
      <c r="A164" s="27"/>
      <c r="B164" s="36">
        <f>Stat!B163</f>
        <v>0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</row>
    <row r="165" spans="1:65" x14ac:dyDescent="0.25">
      <c r="A165" s="27"/>
      <c r="B165" s="36">
        <f>Stat!B164</f>
        <v>0</v>
      </c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</row>
    <row r="166" spans="1:65" x14ac:dyDescent="0.25">
      <c r="A166" s="27"/>
      <c r="B166" s="36">
        <f>Stat!B165</f>
        <v>0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</row>
    <row r="167" spans="1:65" x14ac:dyDescent="0.25">
      <c r="A167" s="27"/>
      <c r="B167" s="36">
        <f>Stat!B166</f>
        <v>0</v>
      </c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</row>
    <row r="168" spans="1:65" x14ac:dyDescent="0.25">
      <c r="A168" s="27"/>
      <c r="B168" s="36">
        <f>Stat!B167</f>
        <v>0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</row>
    <row r="169" spans="1:65" x14ac:dyDescent="0.25">
      <c r="A169" s="27"/>
      <c r="B169" s="36">
        <f>Stat!B168</f>
        <v>0</v>
      </c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</row>
    <row r="170" spans="1:65" x14ac:dyDescent="0.25">
      <c r="A170" s="27"/>
      <c r="B170" s="36">
        <f>Stat!B169</f>
        <v>0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</row>
    <row r="171" spans="1:65" x14ac:dyDescent="0.25">
      <c r="A171" s="27"/>
      <c r="B171" s="36">
        <f>Stat!B170</f>
        <v>0</v>
      </c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</row>
    <row r="172" spans="1:65" x14ac:dyDescent="0.25">
      <c r="A172" s="27"/>
      <c r="B172" s="36">
        <f>Stat!B171</f>
        <v>0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</row>
    <row r="173" spans="1:65" x14ac:dyDescent="0.25">
      <c r="A173" s="27"/>
      <c r="B173" s="36">
        <f>Stat!B172</f>
        <v>0</v>
      </c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</row>
    <row r="174" spans="1:65" x14ac:dyDescent="0.25">
      <c r="A174" s="27"/>
      <c r="B174" s="36">
        <f>Stat!B173</f>
        <v>0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</row>
    <row r="175" spans="1:65" x14ac:dyDescent="0.25">
      <c r="A175" s="27"/>
      <c r="B175" s="36">
        <f>Stat!B174</f>
        <v>0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</row>
    <row r="176" spans="1:65" x14ac:dyDescent="0.25">
      <c r="A176" s="27"/>
      <c r="B176" s="36">
        <f>Stat!B175</f>
        <v>0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</row>
    <row r="177" spans="1:65" x14ac:dyDescent="0.25">
      <c r="A177" s="27"/>
      <c r="B177" s="36">
        <f>Stat!B176</f>
        <v>0</v>
      </c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</row>
    <row r="178" spans="1:65" x14ac:dyDescent="0.25">
      <c r="A178" s="27"/>
      <c r="B178" s="36">
        <f>Stat!B177</f>
        <v>0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</row>
    <row r="179" spans="1:65" x14ac:dyDescent="0.25">
      <c r="A179" s="27"/>
      <c r="B179" s="36">
        <f>Stat!B178</f>
        <v>0</v>
      </c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</row>
    <row r="180" spans="1:65" x14ac:dyDescent="0.25">
      <c r="A180" s="27"/>
      <c r="B180" s="36">
        <f>Stat!B179</f>
        <v>0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</row>
    <row r="181" spans="1:65" x14ac:dyDescent="0.25">
      <c r="A181" s="27"/>
      <c r="B181" s="36">
        <f>Stat!B180</f>
        <v>0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</row>
    <row r="182" spans="1:65" x14ac:dyDescent="0.25">
      <c r="A182" s="27"/>
      <c r="B182" s="36">
        <f>Stat!B181</f>
        <v>0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</row>
    <row r="183" spans="1:65" x14ac:dyDescent="0.25">
      <c r="A183" s="27"/>
      <c r="B183" s="36">
        <f>Stat!B182</f>
        <v>0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</row>
    <row r="184" spans="1:65" x14ac:dyDescent="0.25">
      <c r="A184" s="27"/>
      <c r="B184" s="36">
        <f>Stat!B183</f>
        <v>0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</row>
    <row r="185" spans="1:65" x14ac:dyDescent="0.25">
      <c r="A185" s="27"/>
      <c r="B185" s="36">
        <f>Stat!B184</f>
        <v>0</v>
      </c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</row>
    <row r="186" spans="1:65" x14ac:dyDescent="0.25">
      <c r="A186" s="27"/>
      <c r="B186" s="36">
        <f>Stat!B185</f>
        <v>0</v>
      </c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</row>
    <row r="187" spans="1:65" x14ac:dyDescent="0.25">
      <c r="A187" s="27"/>
      <c r="B187" s="36">
        <f>Stat!B186</f>
        <v>0</v>
      </c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</row>
    <row r="188" spans="1:65" x14ac:dyDescent="0.25">
      <c r="A188" s="27"/>
      <c r="B188" s="36">
        <f>Stat!B187</f>
        <v>0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</row>
    <row r="189" spans="1:65" x14ac:dyDescent="0.25">
      <c r="A189" s="27"/>
      <c r="B189" s="36">
        <f>Stat!B188</f>
        <v>0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</row>
    <row r="190" spans="1:65" x14ac:dyDescent="0.25">
      <c r="A190" s="27"/>
      <c r="B190" s="36">
        <f>Stat!B189</f>
        <v>0</v>
      </c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</row>
    <row r="191" spans="1:65" x14ac:dyDescent="0.25">
      <c r="A191" s="27"/>
      <c r="B191" s="36">
        <f>Stat!B190</f>
        <v>0</v>
      </c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</row>
    <row r="192" spans="1:65" x14ac:dyDescent="0.25">
      <c r="A192" s="27"/>
      <c r="B192" s="36">
        <f>Stat!B191</f>
        <v>0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</row>
    <row r="193" spans="1:65" x14ac:dyDescent="0.25">
      <c r="A193" s="27"/>
      <c r="B193" s="36">
        <f>Stat!B192</f>
        <v>0</v>
      </c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</row>
    <row r="194" spans="1:65" x14ac:dyDescent="0.25">
      <c r="A194" s="27"/>
      <c r="B194" s="36">
        <f>Stat!B193</f>
        <v>0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</row>
    <row r="195" spans="1:65" x14ac:dyDescent="0.25">
      <c r="A195" s="27"/>
      <c r="B195" s="36">
        <f>Stat!B194</f>
        <v>0</v>
      </c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</row>
    <row r="196" spans="1:65" x14ac:dyDescent="0.25">
      <c r="A196" s="27"/>
      <c r="B196" s="36">
        <f>Stat!B195</f>
        <v>0</v>
      </c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</row>
    <row r="197" spans="1:65" x14ac:dyDescent="0.25">
      <c r="A197" s="27"/>
      <c r="B197" s="36">
        <f>Stat!B196</f>
        <v>0</v>
      </c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</row>
    <row r="198" spans="1:65" x14ac:dyDescent="0.25">
      <c r="A198" s="27"/>
      <c r="B198" s="36">
        <f>Stat!B197</f>
        <v>0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</row>
    <row r="199" spans="1:65" x14ac:dyDescent="0.25">
      <c r="A199" s="27"/>
      <c r="B199" s="36">
        <f>Stat!B198</f>
        <v>0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</row>
    <row r="200" spans="1:65" x14ac:dyDescent="0.25">
      <c r="A200" s="27"/>
      <c r="B200" s="36">
        <f>Stat!B199</f>
        <v>0</v>
      </c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</row>
    <row r="201" spans="1:65" x14ac:dyDescent="0.25">
      <c r="A201" s="27"/>
      <c r="B201" s="36">
        <f>Stat!B200</f>
        <v>0</v>
      </c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</row>
    <row r="202" spans="1:65" x14ac:dyDescent="0.25">
      <c r="A202" s="27"/>
      <c r="B202" s="36">
        <f>Stat!B201</f>
        <v>0</v>
      </c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</row>
    <row r="203" spans="1:65" x14ac:dyDescent="0.25">
      <c r="A203" s="27"/>
      <c r="B203" s="36">
        <f>Stat!B202</f>
        <v>0</v>
      </c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</row>
    <row r="204" spans="1:65" x14ac:dyDescent="0.25">
      <c r="A204" s="27"/>
      <c r="B204" s="36">
        <f>Stat!B203</f>
        <v>0</v>
      </c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</row>
    <row r="205" spans="1:65" x14ac:dyDescent="0.25">
      <c r="A205" s="27"/>
      <c r="B205" s="36">
        <f>Stat!B204</f>
        <v>0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</row>
    <row r="206" spans="1:65" x14ac:dyDescent="0.25">
      <c r="A206" s="27"/>
      <c r="B206" s="36">
        <f>Stat!B205</f>
        <v>0</v>
      </c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</row>
    <row r="207" spans="1:65" x14ac:dyDescent="0.25">
      <c r="A207" s="27"/>
      <c r="B207" s="36">
        <f>Stat!B206</f>
        <v>0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</row>
    <row r="208" spans="1:65" x14ac:dyDescent="0.25">
      <c r="A208" s="27"/>
      <c r="B208" s="36">
        <f>Stat!B207</f>
        <v>0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</row>
    <row r="209" spans="1:65" x14ac:dyDescent="0.25">
      <c r="A209" s="27"/>
      <c r="B209" s="36">
        <f>Stat!B208</f>
        <v>0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</row>
    <row r="210" spans="1:65" x14ac:dyDescent="0.25">
      <c r="A210" s="27"/>
      <c r="B210" s="36">
        <f>Stat!B209</f>
        <v>0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</row>
  </sheetData>
  <mergeCells count="30">
    <mergeCell ref="AM8:AO8"/>
    <mergeCell ref="BH8:BJ8"/>
    <mergeCell ref="BK8:BM8"/>
    <mergeCell ref="AP8:AR8"/>
    <mergeCell ref="AS8:AU8"/>
    <mergeCell ref="AV8:AX8"/>
    <mergeCell ref="AY8:BA8"/>
    <mergeCell ref="BB8:BD8"/>
    <mergeCell ref="BE8:BG8"/>
    <mergeCell ref="A6:B6"/>
    <mergeCell ref="A7:A9"/>
    <mergeCell ref="B7:B9"/>
    <mergeCell ref="C7:BM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1:H1"/>
    <mergeCell ref="I1:Q1"/>
    <mergeCell ref="A2:Q2"/>
    <mergeCell ref="A3:Q3"/>
    <mergeCell ref="A4:Q4"/>
  </mergeCells>
  <conditionalFormatting sqref="K12:K20 N12:N32 Q12:Q32 K22:K32">
    <cfRule type="cellIs" dxfId="1" priority="1" stopIfTrue="1" operator="greaterThan">
      <formula>0.25</formula>
    </cfRule>
  </conditionalFormatting>
  <dataValidations count="1">
    <dataValidation type="whole" operator="greaterThanOrEqual" allowBlank="1" showErrorMessage="1" errorTitle="Ошибка заполнения" error="Только целые числа больше 0" sqref="C22:H31 C11:BM11 C12:H20 C6:BM6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90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1"/>
  <sheetViews>
    <sheetView topLeftCell="A2" workbookViewId="0">
      <pane xSplit="2" ySplit="10" topLeftCell="C12" activePane="bottomRight" state="frozen"/>
      <selection activeCell="A2" sqref="A2"/>
      <selection pane="topRight" activeCell="C2" sqref="C2"/>
      <selection pane="bottomLeft" activeCell="A11" sqref="A11"/>
      <selection pane="bottomRight" activeCell="A3" sqref="A3:Q3"/>
    </sheetView>
  </sheetViews>
  <sheetFormatPr defaultRowHeight="15" x14ac:dyDescent="0.25"/>
  <cols>
    <col min="1" max="1" width="5.140625" style="53" customWidth="1"/>
    <col min="2" max="2" width="17" style="53" customWidth="1"/>
    <col min="3" max="8" width="9.42578125" style="53" customWidth="1"/>
    <col min="9" max="17" width="8.5703125" style="53" customWidth="1"/>
    <col min="18" max="16384" width="9.140625" style="52"/>
  </cols>
  <sheetData>
    <row r="1" spans="1:256" x14ac:dyDescent="0.25">
      <c r="A1" s="177" t="str">
        <f>Otchet!C6</f>
        <v>Управление образования администрации муниципального образования г. Бердска</v>
      </c>
      <c r="B1" s="177"/>
      <c r="C1" s="177"/>
      <c r="D1" s="177"/>
      <c r="E1" s="177"/>
      <c r="F1" s="177"/>
      <c r="G1" s="177"/>
      <c r="H1" s="177"/>
      <c r="I1" s="147" t="s">
        <v>610</v>
      </c>
      <c r="J1" s="147"/>
      <c r="K1" s="147"/>
      <c r="L1" s="147"/>
      <c r="M1" s="147"/>
      <c r="N1" s="147"/>
      <c r="O1" s="147"/>
      <c r="P1" s="147"/>
      <c r="Q1" s="14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</row>
    <row r="2" spans="1:256" x14ac:dyDescent="0.25">
      <c r="A2" s="177" t="str">
        <f>Otchet!C6</f>
        <v>Управление образования администрации муниципального образования г. Бердска</v>
      </c>
      <c r="B2" s="177"/>
      <c r="C2" s="177"/>
      <c r="D2" s="177"/>
      <c r="E2" s="177"/>
      <c r="F2" s="177"/>
      <c r="G2" s="177"/>
      <c r="H2" s="177"/>
      <c r="I2" s="147" t="s">
        <v>1058</v>
      </c>
      <c r="J2" s="147"/>
      <c r="K2" s="147"/>
      <c r="L2" s="147"/>
      <c r="M2" s="147"/>
      <c r="N2" s="147"/>
      <c r="O2" s="147"/>
      <c r="P2" s="147"/>
      <c r="Q2" s="14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  <c r="IU2" s="51"/>
      <c r="IV2" s="51"/>
    </row>
    <row r="3" spans="1:256" ht="23.25" x14ac:dyDescent="0.35">
      <c r="A3" s="148" t="s">
        <v>563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</row>
    <row r="4" spans="1:256" ht="23.25" x14ac:dyDescent="0.35">
      <c r="A4" s="148" t="s">
        <v>545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</row>
    <row r="5" spans="1:256" ht="23.25" x14ac:dyDescent="0.35">
      <c r="A5" s="148" t="s">
        <v>609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</row>
    <row r="6" spans="1:256" ht="1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</row>
    <row r="7" spans="1:256" x14ac:dyDescent="0.25">
      <c r="A7" s="194" t="s">
        <v>590</v>
      </c>
      <c r="B7" s="194"/>
      <c r="C7" s="3">
        <f t="shared" ref="C7:AH7" si="0">SUM(C12:C211)</f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</v>
      </c>
      <c r="X7" s="3">
        <f t="shared" si="0"/>
        <v>0</v>
      </c>
      <c r="Y7" s="3">
        <f t="shared" si="0"/>
        <v>0</v>
      </c>
      <c r="Z7" s="3">
        <f t="shared" si="0"/>
        <v>0</v>
      </c>
      <c r="AA7" s="3">
        <f t="shared" si="0"/>
        <v>0</v>
      </c>
      <c r="AB7" s="3">
        <f t="shared" si="0"/>
        <v>0</v>
      </c>
      <c r="AC7" s="3">
        <f t="shared" si="0"/>
        <v>0</v>
      </c>
      <c r="AD7" s="3">
        <f t="shared" si="0"/>
        <v>0</v>
      </c>
      <c r="AE7" s="3">
        <f t="shared" si="0"/>
        <v>0</v>
      </c>
      <c r="AF7" s="3">
        <f t="shared" si="0"/>
        <v>0</v>
      </c>
      <c r="AG7" s="3">
        <f t="shared" si="0"/>
        <v>0</v>
      </c>
      <c r="AH7" s="3">
        <f t="shared" si="0"/>
        <v>0</v>
      </c>
      <c r="AI7" s="3">
        <f t="shared" ref="AI7:BM7" si="1">SUM(AI12:AI211)</f>
        <v>0</v>
      </c>
      <c r="AJ7" s="3">
        <f t="shared" si="1"/>
        <v>0</v>
      </c>
      <c r="AK7" s="3">
        <f t="shared" si="1"/>
        <v>0</v>
      </c>
      <c r="AL7" s="3">
        <f t="shared" si="1"/>
        <v>0</v>
      </c>
      <c r="AM7" s="3">
        <f t="shared" si="1"/>
        <v>0</v>
      </c>
      <c r="AN7" s="3">
        <f t="shared" si="1"/>
        <v>0</v>
      </c>
      <c r="AO7" s="3">
        <f t="shared" si="1"/>
        <v>0</v>
      </c>
      <c r="AP7" s="3">
        <f t="shared" si="1"/>
        <v>0</v>
      </c>
      <c r="AQ7" s="3">
        <f t="shared" si="1"/>
        <v>0</v>
      </c>
      <c r="AR7" s="3">
        <f t="shared" si="1"/>
        <v>0</v>
      </c>
      <c r="AS7" s="3">
        <f t="shared" si="1"/>
        <v>0</v>
      </c>
      <c r="AT7" s="3">
        <f t="shared" si="1"/>
        <v>0</v>
      </c>
      <c r="AU7" s="3">
        <f t="shared" si="1"/>
        <v>0</v>
      </c>
      <c r="AV7" s="3">
        <f t="shared" si="1"/>
        <v>0</v>
      </c>
      <c r="AW7" s="3">
        <f t="shared" si="1"/>
        <v>0</v>
      </c>
      <c r="AX7" s="3">
        <f t="shared" si="1"/>
        <v>0</v>
      </c>
      <c r="AY7" s="3">
        <f t="shared" si="1"/>
        <v>0</v>
      </c>
      <c r="AZ7" s="3">
        <f t="shared" si="1"/>
        <v>0</v>
      </c>
      <c r="BA7" s="3">
        <f t="shared" si="1"/>
        <v>0</v>
      </c>
      <c r="BB7" s="3">
        <f t="shared" si="1"/>
        <v>0</v>
      </c>
      <c r="BC7" s="3">
        <f t="shared" si="1"/>
        <v>0</v>
      </c>
      <c r="BD7" s="3">
        <f t="shared" si="1"/>
        <v>0</v>
      </c>
      <c r="BE7" s="3">
        <f t="shared" si="1"/>
        <v>0</v>
      </c>
      <c r="BF7" s="3">
        <f t="shared" si="1"/>
        <v>0</v>
      </c>
      <c r="BG7" s="3">
        <f t="shared" si="1"/>
        <v>0</v>
      </c>
      <c r="BH7" s="3">
        <f t="shared" si="1"/>
        <v>0</v>
      </c>
      <c r="BI7" s="3">
        <f t="shared" si="1"/>
        <v>0</v>
      </c>
      <c r="BJ7" s="3">
        <f t="shared" si="1"/>
        <v>0</v>
      </c>
      <c r="BK7" s="3">
        <f t="shared" si="1"/>
        <v>0</v>
      </c>
      <c r="BL7" s="3">
        <f t="shared" si="1"/>
        <v>0</v>
      </c>
      <c r="BM7" s="3">
        <f t="shared" si="1"/>
        <v>0</v>
      </c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4.85" customHeight="1" x14ac:dyDescent="0.25">
      <c r="A8" s="152" t="s">
        <v>557</v>
      </c>
      <c r="B8" s="152" t="s">
        <v>607</v>
      </c>
      <c r="C8" s="195" t="s">
        <v>565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ht="25.35" customHeight="1" x14ac:dyDescent="0.25">
      <c r="A9" s="152"/>
      <c r="B9" s="152"/>
      <c r="C9" s="198" t="s">
        <v>575</v>
      </c>
      <c r="D9" s="198"/>
      <c r="E9" s="198"/>
      <c r="F9" s="198" t="s">
        <v>576</v>
      </c>
      <c r="G9" s="198"/>
      <c r="H9" s="198"/>
      <c r="I9" s="198" t="s">
        <v>595</v>
      </c>
      <c r="J9" s="198"/>
      <c r="K9" s="198"/>
      <c r="L9" s="198" t="s">
        <v>596</v>
      </c>
      <c r="M9" s="198"/>
      <c r="N9" s="198"/>
      <c r="O9" s="198" t="s">
        <v>577</v>
      </c>
      <c r="P9" s="198"/>
      <c r="Q9" s="198"/>
      <c r="R9" s="198" t="s">
        <v>605</v>
      </c>
      <c r="S9" s="198"/>
      <c r="T9" s="198"/>
      <c r="U9" s="198" t="s">
        <v>578</v>
      </c>
      <c r="V9" s="198"/>
      <c r="W9" s="198"/>
      <c r="X9" s="198" t="s">
        <v>579</v>
      </c>
      <c r="Y9" s="198"/>
      <c r="Z9" s="198"/>
      <c r="AA9" s="198" t="s">
        <v>580</v>
      </c>
      <c r="AB9" s="198"/>
      <c r="AC9" s="198"/>
      <c r="AD9" s="198" t="s">
        <v>581</v>
      </c>
      <c r="AE9" s="198"/>
      <c r="AF9" s="198"/>
      <c r="AG9" s="198" t="s">
        <v>582</v>
      </c>
      <c r="AH9" s="198"/>
      <c r="AI9" s="198"/>
      <c r="AJ9" s="198" t="s">
        <v>583</v>
      </c>
      <c r="AK9" s="198"/>
      <c r="AL9" s="198"/>
      <c r="AM9" s="198" t="s">
        <v>597</v>
      </c>
      <c r="AN9" s="198"/>
      <c r="AO9" s="198"/>
      <c r="AP9" s="198" t="s">
        <v>584</v>
      </c>
      <c r="AQ9" s="198"/>
      <c r="AR9" s="198"/>
      <c r="AS9" s="198" t="s">
        <v>585</v>
      </c>
      <c r="AT9" s="198"/>
      <c r="AU9" s="198"/>
      <c r="AV9" s="198" t="s">
        <v>598</v>
      </c>
      <c r="AW9" s="198"/>
      <c r="AX9" s="198"/>
      <c r="AY9" s="198" t="s">
        <v>586</v>
      </c>
      <c r="AZ9" s="198"/>
      <c r="BA9" s="198"/>
      <c r="BB9" s="198" t="s">
        <v>587</v>
      </c>
      <c r="BC9" s="198"/>
      <c r="BD9" s="198"/>
      <c r="BE9" s="198" t="s">
        <v>599</v>
      </c>
      <c r="BF9" s="198"/>
      <c r="BG9" s="198"/>
      <c r="BH9" s="198" t="s">
        <v>588</v>
      </c>
      <c r="BI9" s="198"/>
      <c r="BJ9" s="198"/>
      <c r="BK9" s="198" t="s">
        <v>589</v>
      </c>
      <c r="BL9" s="198"/>
      <c r="BM9" s="198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ht="30" customHeight="1" x14ac:dyDescent="0.25">
      <c r="A10" s="152"/>
      <c r="B10" s="152"/>
      <c r="C10" s="6" t="s">
        <v>569</v>
      </c>
      <c r="D10" s="6" t="s">
        <v>570</v>
      </c>
      <c r="E10" s="6" t="s">
        <v>571</v>
      </c>
      <c r="F10" s="6" t="s">
        <v>569</v>
      </c>
      <c r="G10" s="6" t="s">
        <v>570</v>
      </c>
      <c r="H10" s="6" t="s">
        <v>571</v>
      </c>
      <c r="I10" s="6" t="s">
        <v>569</v>
      </c>
      <c r="J10" s="6" t="s">
        <v>570</v>
      </c>
      <c r="K10" s="6" t="s">
        <v>571</v>
      </c>
      <c r="L10" s="6" t="s">
        <v>569</v>
      </c>
      <c r="M10" s="6" t="s">
        <v>570</v>
      </c>
      <c r="N10" s="6" t="s">
        <v>571</v>
      </c>
      <c r="O10" s="6" t="s">
        <v>569</v>
      </c>
      <c r="P10" s="6" t="s">
        <v>570</v>
      </c>
      <c r="Q10" s="6" t="s">
        <v>571</v>
      </c>
      <c r="R10" s="6" t="s">
        <v>569</v>
      </c>
      <c r="S10" s="6" t="s">
        <v>570</v>
      </c>
      <c r="T10" s="6" t="s">
        <v>571</v>
      </c>
      <c r="U10" s="6" t="s">
        <v>569</v>
      </c>
      <c r="V10" s="6" t="s">
        <v>570</v>
      </c>
      <c r="W10" s="6" t="s">
        <v>571</v>
      </c>
      <c r="X10" s="6" t="s">
        <v>569</v>
      </c>
      <c r="Y10" s="6" t="s">
        <v>570</v>
      </c>
      <c r="Z10" s="6" t="s">
        <v>571</v>
      </c>
      <c r="AA10" s="6" t="s">
        <v>569</v>
      </c>
      <c r="AB10" s="6" t="s">
        <v>570</v>
      </c>
      <c r="AC10" s="6" t="s">
        <v>571</v>
      </c>
      <c r="AD10" s="6" t="s">
        <v>569</v>
      </c>
      <c r="AE10" s="6" t="s">
        <v>570</v>
      </c>
      <c r="AF10" s="6" t="s">
        <v>571</v>
      </c>
      <c r="AG10" s="6" t="s">
        <v>569</v>
      </c>
      <c r="AH10" s="6" t="s">
        <v>570</v>
      </c>
      <c r="AI10" s="6" t="s">
        <v>571</v>
      </c>
      <c r="AJ10" s="6" t="s">
        <v>569</v>
      </c>
      <c r="AK10" s="6" t="s">
        <v>570</v>
      </c>
      <c r="AL10" s="6" t="s">
        <v>571</v>
      </c>
      <c r="AM10" s="6" t="s">
        <v>569</v>
      </c>
      <c r="AN10" s="6" t="s">
        <v>570</v>
      </c>
      <c r="AO10" s="6" t="s">
        <v>571</v>
      </c>
      <c r="AP10" s="6" t="s">
        <v>569</v>
      </c>
      <c r="AQ10" s="6" t="s">
        <v>570</v>
      </c>
      <c r="AR10" s="6" t="s">
        <v>571</v>
      </c>
      <c r="AS10" s="6" t="s">
        <v>569</v>
      </c>
      <c r="AT10" s="6" t="s">
        <v>570</v>
      </c>
      <c r="AU10" s="6" t="s">
        <v>571</v>
      </c>
      <c r="AV10" s="6" t="s">
        <v>569</v>
      </c>
      <c r="AW10" s="6" t="s">
        <v>570</v>
      </c>
      <c r="AX10" s="6" t="s">
        <v>571</v>
      </c>
      <c r="AY10" s="6" t="s">
        <v>569</v>
      </c>
      <c r="AZ10" s="6" t="s">
        <v>570</v>
      </c>
      <c r="BA10" s="6" t="s">
        <v>571</v>
      </c>
      <c r="BB10" s="6" t="s">
        <v>569</v>
      </c>
      <c r="BC10" s="6" t="s">
        <v>570</v>
      </c>
      <c r="BD10" s="6" t="s">
        <v>571</v>
      </c>
      <c r="BE10" s="6" t="s">
        <v>569</v>
      </c>
      <c r="BF10" s="6" t="s">
        <v>570</v>
      </c>
      <c r="BG10" s="6" t="s">
        <v>571</v>
      </c>
      <c r="BH10" s="6" t="s">
        <v>569</v>
      </c>
      <c r="BI10" s="6" t="s">
        <v>570</v>
      </c>
      <c r="BJ10" s="6" t="s">
        <v>571</v>
      </c>
      <c r="BK10" s="6" t="s">
        <v>569</v>
      </c>
      <c r="BL10" s="6" t="s">
        <v>570</v>
      </c>
      <c r="BM10" s="6" t="s">
        <v>571</v>
      </c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ht="15" customHeight="1" x14ac:dyDescent="0.25">
      <c r="A11" s="3">
        <v>1</v>
      </c>
      <c r="B11" s="11">
        <v>2</v>
      </c>
      <c r="C11" s="11">
        <v>3</v>
      </c>
      <c r="D11" s="11">
        <v>4</v>
      </c>
      <c r="E11" s="3">
        <v>5</v>
      </c>
      <c r="F11" s="11">
        <v>6</v>
      </c>
      <c r="G11" s="11">
        <v>7</v>
      </c>
      <c r="H11" s="11">
        <v>8</v>
      </c>
      <c r="I11" s="3">
        <v>9</v>
      </c>
      <c r="J11" s="11">
        <v>10</v>
      </c>
      <c r="K11" s="11">
        <v>11</v>
      </c>
      <c r="L11" s="11">
        <v>12</v>
      </c>
      <c r="M11" s="3">
        <v>13</v>
      </c>
      <c r="N11" s="11">
        <v>14</v>
      </c>
      <c r="O11" s="11">
        <v>15</v>
      </c>
      <c r="P11" s="11">
        <v>16</v>
      </c>
      <c r="Q11" s="3">
        <v>17</v>
      </c>
      <c r="R11" s="11">
        <v>18</v>
      </c>
      <c r="S11" s="11">
        <v>19</v>
      </c>
      <c r="T11" s="11">
        <v>20</v>
      </c>
      <c r="U11" s="3">
        <v>21</v>
      </c>
      <c r="V11" s="11">
        <v>22</v>
      </c>
      <c r="W11" s="11">
        <v>23</v>
      </c>
      <c r="X11" s="11">
        <v>24</v>
      </c>
      <c r="Y11" s="3">
        <v>25</v>
      </c>
      <c r="Z11" s="11">
        <v>26</v>
      </c>
      <c r="AA11" s="11">
        <v>27</v>
      </c>
      <c r="AB11" s="11">
        <v>28</v>
      </c>
      <c r="AC11" s="3">
        <v>29</v>
      </c>
      <c r="AD11" s="11">
        <v>30</v>
      </c>
      <c r="AE11" s="11">
        <v>31</v>
      </c>
      <c r="AF11" s="11">
        <v>32</v>
      </c>
      <c r="AG11" s="3">
        <v>33</v>
      </c>
      <c r="AH11" s="11">
        <v>34</v>
      </c>
      <c r="AI11" s="11">
        <v>35</v>
      </c>
      <c r="AJ11" s="11">
        <v>36</v>
      </c>
      <c r="AK11" s="3">
        <v>37</v>
      </c>
      <c r="AL11" s="11">
        <v>38</v>
      </c>
      <c r="AM11" s="11">
        <v>39</v>
      </c>
      <c r="AN11" s="11">
        <v>40</v>
      </c>
      <c r="AO11" s="3">
        <v>41</v>
      </c>
      <c r="AP11" s="11">
        <v>42</v>
      </c>
      <c r="AQ11" s="11">
        <v>43</v>
      </c>
      <c r="AR11" s="11">
        <v>44</v>
      </c>
      <c r="AS11" s="3">
        <v>45</v>
      </c>
      <c r="AT11" s="11">
        <v>46</v>
      </c>
      <c r="AU11" s="11">
        <v>47</v>
      </c>
      <c r="AV11" s="11">
        <v>48</v>
      </c>
      <c r="AW11" s="3">
        <v>49</v>
      </c>
      <c r="AX11" s="11">
        <v>50</v>
      </c>
      <c r="AY11" s="11">
        <v>51</v>
      </c>
      <c r="AZ11" s="11">
        <v>52</v>
      </c>
      <c r="BA11" s="3">
        <v>53</v>
      </c>
      <c r="BB11" s="11">
        <v>54</v>
      </c>
      <c r="BC11" s="11">
        <v>55</v>
      </c>
      <c r="BD11" s="11">
        <v>56</v>
      </c>
      <c r="BE11" s="3">
        <v>57</v>
      </c>
      <c r="BF11" s="11">
        <v>58</v>
      </c>
      <c r="BG11" s="11">
        <v>59</v>
      </c>
      <c r="BH11" s="11">
        <v>60</v>
      </c>
      <c r="BI11" s="3">
        <v>61</v>
      </c>
      <c r="BJ11" s="11">
        <v>62</v>
      </c>
      <c r="BK11" s="11">
        <v>63</v>
      </c>
      <c r="BL11" s="11">
        <v>64</v>
      </c>
      <c r="BM11" s="3">
        <v>65</v>
      </c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x14ac:dyDescent="0.25">
      <c r="A12" s="27"/>
      <c r="B12" s="36">
        <f>Stat!B10</f>
        <v>932001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</row>
    <row r="13" spans="1:256" x14ac:dyDescent="0.25">
      <c r="A13" s="27"/>
      <c r="B13" s="36">
        <f>Stat!B11</f>
        <v>932002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</row>
    <row r="14" spans="1:256" x14ac:dyDescent="0.25">
      <c r="A14" s="27"/>
      <c r="B14" s="36">
        <f>Stat!B12</f>
        <v>932003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pans="1:256" x14ac:dyDescent="0.25">
      <c r="A15" s="27"/>
      <c r="B15" s="36">
        <f>Stat!B13</f>
        <v>932004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1:256" x14ac:dyDescent="0.25">
      <c r="A16" s="27"/>
      <c r="B16" s="36">
        <f>Stat!B14</f>
        <v>932005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</row>
    <row r="17" spans="1:65" x14ac:dyDescent="0.25">
      <c r="A17" s="27"/>
      <c r="B17" s="36">
        <f>Stat!B15</f>
        <v>932006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</row>
    <row r="18" spans="1:65" x14ac:dyDescent="0.25">
      <c r="A18" s="27"/>
      <c r="B18" s="36">
        <f>Stat!B16</f>
        <v>932007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1:65" x14ac:dyDescent="0.25">
      <c r="A19" s="27"/>
      <c r="B19" s="36">
        <f>Stat!B17</f>
        <v>932008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pans="1:65" x14ac:dyDescent="0.25">
      <c r="A20" s="27"/>
      <c r="B20" s="36">
        <f>Stat!B18</f>
        <v>932009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</row>
    <row r="21" spans="1:65" ht="14.25" customHeight="1" x14ac:dyDescent="0.25">
      <c r="A21" s="27"/>
      <c r="B21" s="36">
        <f>Stat!B19</f>
        <v>932010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1:65" x14ac:dyDescent="0.25">
      <c r="A22" s="27"/>
      <c r="B22" s="36">
        <f>Stat!B20</f>
        <v>932011</v>
      </c>
      <c r="C22" s="54"/>
      <c r="D22" s="54"/>
      <c r="E22" s="54"/>
      <c r="F22" s="54"/>
      <c r="G22" s="54"/>
      <c r="H22" s="54"/>
      <c r="I22" s="54"/>
      <c r="J22" s="56"/>
      <c r="K22" s="56"/>
      <c r="L22" s="54"/>
      <c r="M22" s="54"/>
      <c r="N22" s="54"/>
      <c r="O22" s="54"/>
      <c r="P22" s="54"/>
      <c r="Q22" s="54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1:65" x14ac:dyDescent="0.25">
      <c r="A23" s="27"/>
      <c r="B23" s="36">
        <f>Stat!B21</f>
        <v>932012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</row>
    <row r="24" spans="1:65" x14ac:dyDescent="0.25">
      <c r="A24" s="27"/>
      <c r="B24" s="36">
        <f>Stat!B22</f>
        <v>932013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</row>
    <row r="25" spans="1:65" x14ac:dyDescent="0.25">
      <c r="A25" s="27"/>
      <c r="B25" s="36">
        <f>Stat!B23</f>
        <v>932015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</row>
    <row r="26" spans="1:65" x14ac:dyDescent="0.25">
      <c r="A26" s="27"/>
      <c r="B26" s="36">
        <f>Stat!B24</f>
        <v>932016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</row>
    <row r="27" spans="1:65" x14ac:dyDescent="0.25">
      <c r="A27" s="27"/>
      <c r="B27" s="36">
        <f>Stat!B25</f>
        <v>932018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</row>
    <row r="28" spans="1:65" x14ac:dyDescent="0.25">
      <c r="A28" s="27"/>
      <c r="B28" s="36">
        <f>Stat!B26</f>
        <v>832002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</row>
    <row r="29" spans="1:65" x14ac:dyDescent="0.25">
      <c r="A29" s="27"/>
      <c r="B29" s="36">
        <f>Stat!B27</f>
        <v>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</row>
    <row r="30" spans="1:65" x14ac:dyDescent="0.25">
      <c r="A30" s="27"/>
      <c r="B30" s="36">
        <f>Stat!B28</f>
        <v>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</row>
    <row r="31" spans="1:65" x14ac:dyDescent="0.25">
      <c r="A31" s="27"/>
      <c r="B31" s="36">
        <f>Stat!B29</f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</row>
    <row r="32" spans="1:65" x14ac:dyDescent="0.25">
      <c r="A32" s="27"/>
      <c r="B32" s="36">
        <f>Stat!B30</f>
        <v>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</row>
    <row r="33" spans="1:65" x14ac:dyDescent="0.25">
      <c r="A33" s="27"/>
      <c r="B33" s="36">
        <f>Stat!B31</f>
        <v>0</v>
      </c>
      <c r="C33" s="56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8"/>
      <c r="Q33" s="58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</row>
    <row r="34" spans="1:65" x14ac:dyDescent="0.25">
      <c r="A34" s="27"/>
      <c r="B34" s="36">
        <f>Stat!B32</f>
        <v>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</row>
    <row r="35" spans="1:65" x14ac:dyDescent="0.25">
      <c r="A35" s="27"/>
      <c r="B35" s="36">
        <f>Stat!B33</f>
        <v>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</row>
    <row r="36" spans="1:65" x14ac:dyDescent="0.25">
      <c r="A36" s="27"/>
      <c r="B36" s="36">
        <f>Stat!B34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</row>
    <row r="37" spans="1:65" x14ac:dyDescent="0.25">
      <c r="A37" s="27"/>
      <c r="B37" s="36">
        <f>Stat!B35</f>
        <v>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</row>
    <row r="38" spans="1:65" x14ac:dyDescent="0.25">
      <c r="A38" s="27"/>
      <c r="B38" s="36">
        <f>Stat!B36</f>
        <v>0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</row>
    <row r="39" spans="1:65" x14ac:dyDescent="0.25">
      <c r="A39" s="27"/>
      <c r="B39" s="36">
        <f>Stat!B37</f>
        <v>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</row>
    <row r="40" spans="1:65" x14ac:dyDescent="0.25">
      <c r="A40" s="27"/>
      <c r="B40" s="36">
        <f>Stat!B38</f>
        <v>0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</row>
    <row r="41" spans="1:65" x14ac:dyDescent="0.25">
      <c r="A41" s="27"/>
      <c r="B41" s="36">
        <f>Stat!B39</f>
        <v>0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</row>
    <row r="42" spans="1:65" x14ac:dyDescent="0.25">
      <c r="A42" s="27"/>
      <c r="B42" s="36">
        <f>Stat!B40</f>
        <v>0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</row>
    <row r="43" spans="1:65" x14ac:dyDescent="0.25">
      <c r="A43" s="27"/>
      <c r="B43" s="36">
        <f>Stat!B41</f>
        <v>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</row>
    <row r="44" spans="1:65" x14ac:dyDescent="0.25">
      <c r="A44" s="27"/>
      <c r="B44" s="36">
        <f>Stat!B42</f>
        <v>0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</row>
    <row r="45" spans="1:65" x14ac:dyDescent="0.25">
      <c r="A45" s="27"/>
      <c r="B45" s="36">
        <f>Stat!B43</f>
        <v>0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</row>
    <row r="46" spans="1:65" x14ac:dyDescent="0.25">
      <c r="A46" s="27"/>
      <c r="B46" s="36">
        <f>Stat!B44</f>
        <v>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</row>
    <row r="47" spans="1:65" x14ac:dyDescent="0.25">
      <c r="A47" s="27"/>
      <c r="B47" s="36">
        <f>Stat!B45</f>
        <v>0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</row>
    <row r="48" spans="1:65" x14ac:dyDescent="0.25">
      <c r="A48" s="27"/>
      <c r="B48" s="36">
        <f>Stat!B46</f>
        <v>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</row>
    <row r="49" spans="1:65" x14ac:dyDescent="0.25">
      <c r="A49" s="27"/>
      <c r="B49" s="36">
        <f>Stat!B47</f>
        <v>0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</row>
    <row r="50" spans="1:65" x14ac:dyDescent="0.25">
      <c r="A50" s="27"/>
      <c r="B50" s="36">
        <f>Stat!B48</f>
        <v>0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</row>
    <row r="51" spans="1:65" x14ac:dyDescent="0.25">
      <c r="A51" s="27"/>
      <c r="B51" s="36">
        <f>Stat!B49</f>
        <v>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</row>
    <row r="52" spans="1:65" x14ac:dyDescent="0.25">
      <c r="A52" s="27"/>
      <c r="B52" s="36">
        <f>Stat!B50</f>
        <v>0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</row>
    <row r="53" spans="1:65" x14ac:dyDescent="0.25">
      <c r="A53" s="27"/>
      <c r="B53" s="36">
        <f>Stat!B51</f>
        <v>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</row>
    <row r="54" spans="1:65" x14ac:dyDescent="0.25">
      <c r="A54" s="27"/>
      <c r="B54" s="36">
        <f>Stat!B52</f>
        <v>0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</row>
    <row r="55" spans="1:65" x14ac:dyDescent="0.25">
      <c r="A55" s="27"/>
      <c r="B55" s="36">
        <f>Stat!B53</f>
        <v>0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</row>
    <row r="56" spans="1:65" x14ac:dyDescent="0.25">
      <c r="A56" s="27"/>
      <c r="B56" s="36">
        <f>Stat!B54</f>
        <v>0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</row>
    <row r="57" spans="1:65" x14ac:dyDescent="0.25">
      <c r="A57" s="27"/>
      <c r="B57" s="36">
        <f>Stat!B55</f>
        <v>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</row>
    <row r="58" spans="1:65" x14ac:dyDescent="0.25">
      <c r="A58" s="27"/>
      <c r="B58" s="36">
        <f>Stat!B56</f>
        <v>0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</row>
    <row r="59" spans="1:65" x14ac:dyDescent="0.25">
      <c r="A59" s="27"/>
      <c r="B59" s="36">
        <f>Stat!B57</f>
        <v>0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</row>
    <row r="60" spans="1:65" x14ac:dyDescent="0.25">
      <c r="A60" s="27"/>
      <c r="B60" s="36">
        <f>Stat!B58</f>
        <v>0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</row>
    <row r="61" spans="1:65" x14ac:dyDescent="0.25">
      <c r="A61" s="27"/>
      <c r="B61" s="36">
        <f>Stat!B59</f>
        <v>0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</row>
    <row r="62" spans="1:65" x14ac:dyDescent="0.25">
      <c r="A62" s="27"/>
      <c r="B62" s="36">
        <f>Stat!B60</f>
        <v>0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</row>
    <row r="63" spans="1:65" x14ac:dyDescent="0.25">
      <c r="A63" s="27"/>
      <c r="B63" s="36">
        <f>Stat!B61</f>
        <v>0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</row>
    <row r="64" spans="1:65" x14ac:dyDescent="0.25">
      <c r="A64" s="27"/>
      <c r="B64" s="36">
        <f>Stat!B62</f>
        <v>0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</row>
    <row r="65" spans="1:65" x14ac:dyDescent="0.25">
      <c r="A65" s="27"/>
      <c r="B65" s="36">
        <f>Stat!B63</f>
        <v>0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</row>
    <row r="66" spans="1:65" x14ac:dyDescent="0.25">
      <c r="A66" s="27"/>
      <c r="B66" s="36">
        <f>Stat!B64</f>
        <v>0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</row>
    <row r="67" spans="1:65" x14ac:dyDescent="0.25">
      <c r="A67" s="27"/>
      <c r="B67" s="36">
        <f>Stat!B65</f>
        <v>0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</row>
    <row r="68" spans="1:65" x14ac:dyDescent="0.25">
      <c r="A68" s="27"/>
      <c r="B68" s="36">
        <f>Stat!B66</f>
        <v>0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</row>
    <row r="69" spans="1:65" x14ac:dyDescent="0.25">
      <c r="A69" s="27"/>
      <c r="B69" s="36">
        <f>Stat!B67</f>
        <v>0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</row>
    <row r="70" spans="1:65" x14ac:dyDescent="0.25">
      <c r="A70" s="27"/>
      <c r="B70" s="36">
        <f>Stat!B68</f>
        <v>0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</row>
    <row r="71" spans="1:65" x14ac:dyDescent="0.25">
      <c r="A71" s="27"/>
      <c r="B71" s="36">
        <f>Stat!B69</f>
        <v>0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</row>
    <row r="72" spans="1:65" x14ac:dyDescent="0.25">
      <c r="A72" s="27"/>
      <c r="B72" s="36">
        <f>Stat!B70</f>
        <v>0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</row>
    <row r="73" spans="1:65" x14ac:dyDescent="0.25">
      <c r="A73" s="27"/>
      <c r="B73" s="36">
        <f>Stat!B71</f>
        <v>0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</row>
    <row r="74" spans="1:65" x14ac:dyDescent="0.25">
      <c r="A74" s="27"/>
      <c r="B74" s="36">
        <f>Stat!B72</f>
        <v>0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</row>
    <row r="75" spans="1:65" x14ac:dyDescent="0.25">
      <c r="A75" s="27"/>
      <c r="B75" s="36">
        <f>Stat!B73</f>
        <v>0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</row>
    <row r="76" spans="1:65" x14ac:dyDescent="0.25">
      <c r="A76" s="27"/>
      <c r="B76" s="36">
        <f>Stat!B74</f>
        <v>0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</row>
    <row r="77" spans="1:65" x14ac:dyDescent="0.25">
      <c r="A77" s="27"/>
      <c r="B77" s="36">
        <f>Stat!B75</f>
        <v>0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</row>
    <row r="78" spans="1:65" x14ac:dyDescent="0.25">
      <c r="A78" s="27"/>
      <c r="B78" s="36">
        <f>Stat!B76</f>
        <v>0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</row>
    <row r="79" spans="1:65" x14ac:dyDescent="0.25">
      <c r="A79" s="27"/>
      <c r="B79" s="36">
        <f>Stat!B77</f>
        <v>0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</row>
    <row r="80" spans="1:65" x14ac:dyDescent="0.25">
      <c r="A80" s="27"/>
      <c r="B80" s="36">
        <f>Stat!B78</f>
        <v>0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</row>
    <row r="81" spans="1:65" x14ac:dyDescent="0.25">
      <c r="A81" s="27"/>
      <c r="B81" s="36">
        <f>Stat!B79</f>
        <v>0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</row>
    <row r="82" spans="1:65" x14ac:dyDescent="0.25">
      <c r="A82" s="27"/>
      <c r="B82" s="36">
        <f>Stat!B80</f>
        <v>0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</row>
    <row r="83" spans="1:65" x14ac:dyDescent="0.25">
      <c r="A83" s="27"/>
      <c r="B83" s="36">
        <f>Stat!B81</f>
        <v>0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</row>
    <row r="84" spans="1:65" x14ac:dyDescent="0.25">
      <c r="A84" s="27"/>
      <c r="B84" s="36">
        <f>Stat!B82</f>
        <v>0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</row>
    <row r="85" spans="1:65" x14ac:dyDescent="0.25">
      <c r="A85" s="27"/>
      <c r="B85" s="36">
        <f>Stat!B83</f>
        <v>0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</row>
    <row r="86" spans="1:65" x14ac:dyDescent="0.25">
      <c r="A86" s="27"/>
      <c r="B86" s="36">
        <f>Stat!B84</f>
        <v>0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</row>
    <row r="87" spans="1:65" x14ac:dyDescent="0.25">
      <c r="A87" s="27"/>
      <c r="B87" s="36">
        <f>Stat!B85</f>
        <v>0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</row>
    <row r="88" spans="1:65" x14ac:dyDescent="0.25">
      <c r="A88" s="27"/>
      <c r="B88" s="36">
        <f>Stat!B86</f>
        <v>0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</row>
    <row r="89" spans="1:65" x14ac:dyDescent="0.25">
      <c r="A89" s="27"/>
      <c r="B89" s="36">
        <f>Stat!B87</f>
        <v>0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</row>
    <row r="90" spans="1:65" x14ac:dyDescent="0.25">
      <c r="A90" s="27"/>
      <c r="B90" s="36">
        <f>Stat!B88</f>
        <v>0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</row>
    <row r="91" spans="1:65" x14ac:dyDescent="0.25">
      <c r="A91" s="27"/>
      <c r="B91" s="36">
        <f>Stat!B89</f>
        <v>0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</row>
    <row r="92" spans="1:65" x14ac:dyDescent="0.25">
      <c r="A92" s="27"/>
      <c r="B92" s="36">
        <f>Stat!B90</f>
        <v>0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</row>
    <row r="93" spans="1:65" x14ac:dyDescent="0.25">
      <c r="A93" s="27"/>
      <c r="B93" s="36">
        <f>Stat!B91</f>
        <v>0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</row>
    <row r="94" spans="1:65" x14ac:dyDescent="0.25">
      <c r="A94" s="27"/>
      <c r="B94" s="36">
        <f>Stat!B92</f>
        <v>0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</row>
    <row r="95" spans="1:65" x14ac:dyDescent="0.25">
      <c r="A95" s="27"/>
      <c r="B95" s="36">
        <f>Stat!B93</f>
        <v>0</v>
      </c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</row>
    <row r="96" spans="1:65" x14ac:dyDescent="0.25">
      <c r="A96" s="27"/>
      <c r="B96" s="36">
        <f>Stat!B94</f>
        <v>0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</row>
    <row r="97" spans="1:65" x14ac:dyDescent="0.25">
      <c r="A97" s="27"/>
      <c r="B97" s="36">
        <f>Stat!B95</f>
        <v>0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</row>
    <row r="98" spans="1:65" x14ac:dyDescent="0.25">
      <c r="A98" s="27"/>
      <c r="B98" s="36">
        <f>Stat!B96</f>
        <v>0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</row>
    <row r="99" spans="1:65" x14ac:dyDescent="0.25">
      <c r="A99" s="27"/>
      <c r="B99" s="36">
        <f>Stat!B97</f>
        <v>0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</row>
    <row r="100" spans="1:65" x14ac:dyDescent="0.25">
      <c r="A100" s="27"/>
      <c r="B100" s="36">
        <f>Stat!B98</f>
        <v>0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</row>
    <row r="101" spans="1:65" x14ac:dyDescent="0.25">
      <c r="A101" s="27"/>
      <c r="B101" s="36">
        <f>Stat!B99</f>
        <v>0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</row>
    <row r="102" spans="1:65" x14ac:dyDescent="0.25">
      <c r="A102" s="27"/>
      <c r="B102" s="36">
        <f>Stat!B100</f>
        <v>0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</row>
    <row r="103" spans="1:65" x14ac:dyDescent="0.25">
      <c r="A103" s="27"/>
      <c r="B103" s="36">
        <f>Stat!B101</f>
        <v>0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</row>
    <row r="104" spans="1:65" x14ac:dyDescent="0.25">
      <c r="A104" s="27"/>
      <c r="B104" s="36">
        <f>Stat!B102</f>
        <v>0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</row>
    <row r="105" spans="1:65" x14ac:dyDescent="0.25">
      <c r="A105" s="27"/>
      <c r="B105" s="36">
        <f>Stat!B103</f>
        <v>0</v>
      </c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</row>
    <row r="106" spans="1:65" x14ac:dyDescent="0.25">
      <c r="A106" s="27"/>
      <c r="B106" s="36">
        <f>Stat!B104</f>
        <v>0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</row>
    <row r="107" spans="1:65" x14ac:dyDescent="0.25">
      <c r="A107" s="27"/>
      <c r="B107" s="36">
        <f>Stat!B105</f>
        <v>0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</row>
    <row r="108" spans="1:65" x14ac:dyDescent="0.25">
      <c r="A108" s="27"/>
      <c r="B108" s="36">
        <f>Stat!B106</f>
        <v>0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</row>
    <row r="109" spans="1:65" x14ac:dyDescent="0.25">
      <c r="A109" s="27"/>
      <c r="B109" s="36">
        <f>Stat!B107</f>
        <v>0</v>
      </c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</row>
    <row r="110" spans="1:65" x14ac:dyDescent="0.25">
      <c r="A110" s="27"/>
      <c r="B110" s="36">
        <f>Stat!B108</f>
        <v>0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</row>
    <row r="111" spans="1:65" x14ac:dyDescent="0.25">
      <c r="A111" s="27"/>
      <c r="B111" s="36">
        <f>Stat!B109</f>
        <v>0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</row>
    <row r="112" spans="1:65" x14ac:dyDescent="0.25">
      <c r="A112" s="27"/>
      <c r="B112" s="36">
        <f>Stat!B110</f>
        <v>0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</row>
    <row r="113" spans="1:65" x14ac:dyDescent="0.25">
      <c r="A113" s="27"/>
      <c r="B113" s="36">
        <f>Stat!B111</f>
        <v>0</v>
      </c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</row>
    <row r="114" spans="1:65" x14ac:dyDescent="0.25">
      <c r="A114" s="27"/>
      <c r="B114" s="36">
        <f>Stat!B112</f>
        <v>0</v>
      </c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</row>
    <row r="115" spans="1:65" x14ac:dyDescent="0.25">
      <c r="A115" s="27"/>
      <c r="B115" s="36">
        <f>Stat!B113</f>
        <v>0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</row>
    <row r="116" spans="1:65" x14ac:dyDescent="0.25">
      <c r="A116" s="27"/>
      <c r="B116" s="36">
        <f>Stat!B114</f>
        <v>0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</row>
    <row r="117" spans="1:65" x14ac:dyDescent="0.25">
      <c r="A117" s="27"/>
      <c r="B117" s="36">
        <f>Stat!B115</f>
        <v>0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</row>
    <row r="118" spans="1:65" x14ac:dyDescent="0.25">
      <c r="A118" s="27"/>
      <c r="B118" s="36">
        <f>Stat!B116</f>
        <v>0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</row>
    <row r="119" spans="1:65" x14ac:dyDescent="0.25">
      <c r="A119" s="27"/>
      <c r="B119" s="36">
        <f>Stat!B117</f>
        <v>0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</row>
    <row r="120" spans="1:65" x14ac:dyDescent="0.25">
      <c r="A120" s="27"/>
      <c r="B120" s="36">
        <f>Stat!B118</f>
        <v>0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</row>
    <row r="121" spans="1:65" x14ac:dyDescent="0.25">
      <c r="A121" s="27"/>
      <c r="B121" s="36">
        <f>Stat!B119</f>
        <v>0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</row>
    <row r="122" spans="1:65" x14ac:dyDescent="0.25">
      <c r="A122" s="27"/>
      <c r="B122" s="36">
        <f>Stat!B120</f>
        <v>0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</row>
    <row r="123" spans="1:65" x14ac:dyDescent="0.25">
      <c r="A123" s="27"/>
      <c r="B123" s="36">
        <f>Stat!B121</f>
        <v>0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</row>
    <row r="124" spans="1:65" x14ac:dyDescent="0.25">
      <c r="A124" s="27"/>
      <c r="B124" s="36">
        <f>Stat!B122</f>
        <v>0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</row>
    <row r="125" spans="1:65" x14ac:dyDescent="0.25">
      <c r="A125" s="27"/>
      <c r="B125" s="36">
        <f>Stat!B123</f>
        <v>0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</row>
    <row r="126" spans="1:65" x14ac:dyDescent="0.25">
      <c r="A126" s="27"/>
      <c r="B126" s="36">
        <f>Stat!B124</f>
        <v>0</v>
      </c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</row>
    <row r="127" spans="1:65" x14ac:dyDescent="0.25">
      <c r="A127" s="27"/>
      <c r="B127" s="36">
        <f>Stat!B125</f>
        <v>0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</row>
    <row r="128" spans="1:65" x14ac:dyDescent="0.25">
      <c r="A128" s="27"/>
      <c r="B128" s="36">
        <f>Stat!B126</f>
        <v>0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</row>
    <row r="129" spans="1:65" x14ac:dyDescent="0.25">
      <c r="A129" s="27"/>
      <c r="B129" s="36">
        <f>Stat!B127</f>
        <v>0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</row>
    <row r="130" spans="1:65" x14ac:dyDescent="0.25">
      <c r="A130" s="27"/>
      <c r="B130" s="36">
        <f>Stat!B128</f>
        <v>0</v>
      </c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</row>
    <row r="131" spans="1:65" x14ac:dyDescent="0.25">
      <c r="A131" s="27"/>
      <c r="B131" s="36">
        <f>Stat!B129</f>
        <v>0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</row>
    <row r="132" spans="1:65" x14ac:dyDescent="0.25">
      <c r="A132" s="27"/>
      <c r="B132" s="36">
        <f>Stat!B130</f>
        <v>0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</row>
    <row r="133" spans="1:65" x14ac:dyDescent="0.25">
      <c r="A133" s="27"/>
      <c r="B133" s="36">
        <f>Stat!B131</f>
        <v>0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</row>
    <row r="134" spans="1:65" x14ac:dyDescent="0.25">
      <c r="A134" s="27"/>
      <c r="B134" s="36">
        <f>Stat!B132</f>
        <v>0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</row>
    <row r="135" spans="1:65" x14ac:dyDescent="0.25">
      <c r="A135" s="27"/>
      <c r="B135" s="36">
        <f>Stat!B133</f>
        <v>0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</row>
    <row r="136" spans="1:65" x14ac:dyDescent="0.25">
      <c r="A136" s="27"/>
      <c r="B136" s="36">
        <f>Stat!B134</f>
        <v>0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</row>
    <row r="137" spans="1:65" x14ac:dyDescent="0.25">
      <c r="A137" s="27"/>
      <c r="B137" s="36">
        <f>Stat!B135</f>
        <v>0</v>
      </c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</row>
    <row r="138" spans="1:65" x14ac:dyDescent="0.25">
      <c r="A138" s="27"/>
      <c r="B138" s="36">
        <f>Stat!B136</f>
        <v>0</v>
      </c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</row>
    <row r="139" spans="1:65" x14ac:dyDescent="0.25">
      <c r="A139" s="27"/>
      <c r="B139" s="36">
        <f>Stat!B137</f>
        <v>0</v>
      </c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</row>
    <row r="140" spans="1:65" x14ac:dyDescent="0.25">
      <c r="A140" s="27"/>
      <c r="B140" s="36">
        <f>Stat!B138</f>
        <v>0</v>
      </c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</row>
    <row r="141" spans="1:65" x14ac:dyDescent="0.25">
      <c r="A141" s="27"/>
      <c r="B141" s="36">
        <f>Stat!B139</f>
        <v>0</v>
      </c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</row>
    <row r="142" spans="1:65" x14ac:dyDescent="0.25">
      <c r="A142" s="27"/>
      <c r="B142" s="36">
        <f>Stat!B140</f>
        <v>0</v>
      </c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</row>
    <row r="143" spans="1:65" x14ac:dyDescent="0.25">
      <c r="A143" s="27"/>
      <c r="B143" s="36">
        <f>Stat!B141</f>
        <v>0</v>
      </c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</row>
    <row r="144" spans="1:65" x14ac:dyDescent="0.25">
      <c r="A144" s="27"/>
      <c r="B144" s="36">
        <f>Stat!B142</f>
        <v>0</v>
      </c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</row>
    <row r="145" spans="1:65" x14ac:dyDescent="0.25">
      <c r="A145" s="27"/>
      <c r="B145" s="36">
        <f>Stat!B143</f>
        <v>0</v>
      </c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</row>
    <row r="146" spans="1:65" x14ac:dyDescent="0.25">
      <c r="A146" s="27"/>
      <c r="B146" s="36">
        <f>Stat!B144</f>
        <v>0</v>
      </c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</row>
    <row r="147" spans="1:65" x14ac:dyDescent="0.25">
      <c r="A147" s="27"/>
      <c r="B147" s="36">
        <f>Stat!B145</f>
        <v>0</v>
      </c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</row>
    <row r="148" spans="1:65" x14ac:dyDescent="0.25">
      <c r="A148" s="27"/>
      <c r="B148" s="36">
        <f>Stat!B146</f>
        <v>0</v>
      </c>
      <c r="C148" s="60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</row>
    <row r="149" spans="1:65" x14ac:dyDescent="0.25">
      <c r="A149" s="27"/>
      <c r="B149" s="36">
        <f>Stat!B147</f>
        <v>0</v>
      </c>
      <c r="C149" s="60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</row>
    <row r="150" spans="1:65" x14ac:dyDescent="0.25">
      <c r="A150" s="27"/>
      <c r="B150" s="36">
        <f>Stat!B148</f>
        <v>0</v>
      </c>
      <c r="C150" s="60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</row>
    <row r="151" spans="1:65" x14ac:dyDescent="0.25">
      <c r="A151" s="27"/>
      <c r="B151" s="36">
        <f>Stat!B149</f>
        <v>0</v>
      </c>
      <c r="C151" s="60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</row>
    <row r="152" spans="1:65" x14ac:dyDescent="0.25">
      <c r="A152" s="27"/>
      <c r="B152" s="36">
        <f>Stat!B150</f>
        <v>0</v>
      </c>
      <c r="C152" s="60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</row>
    <row r="153" spans="1:65" x14ac:dyDescent="0.25">
      <c r="A153" s="27"/>
      <c r="B153" s="36">
        <f>Stat!B151</f>
        <v>0</v>
      </c>
      <c r="C153" s="60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</row>
    <row r="154" spans="1:65" x14ac:dyDescent="0.25">
      <c r="A154" s="27"/>
      <c r="B154" s="36">
        <f>Stat!B152</f>
        <v>0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</row>
    <row r="155" spans="1:65" x14ac:dyDescent="0.25">
      <c r="A155" s="27"/>
      <c r="B155" s="36">
        <f>Stat!B153</f>
        <v>0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</row>
    <row r="156" spans="1:65" x14ac:dyDescent="0.25">
      <c r="A156" s="27"/>
      <c r="B156" s="36">
        <f>Stat!B154</f>
        <v>0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</row>
    <row r="157" spans="1:65" x14ac:dyDescent="0.25">
      <c r="A157" s="27"/>
      <c r="B157" s="36">
        <f>Stat!B155</f>
        <v>0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</row>
    <row r="158" spans="1:65" x14ac:dyDescent="0.25">
      <c r="A158" s="27"/>
      <c r="B158" s="36">
        <f>Stat!B156</f>
        <v>0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</row>
    <row r="159" spans="1:65" x14ac:dyDescent="0.25">
      <c r="A159" s="27"/>
      <c r="B159" s="36">
        <f>Stat!B157</f>
        <v>0</v>
      </c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</row>
    <row r="160" spans="1:65" x14ac:dyDescent="0.25">
      <c r="A160" s="27"/>
      <c r="B160" s="36">
        <f>Stat!B158</f>
        <v>0</v>
      </c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</row>
    <row r="161" spans="1:65" x14ac:dyDescent="0.25">
      <c r="A161" s="27"/>
      <c r="B161" s="36">
        <f>Stat!B159</f>
        <v>0</v>
      </c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</row>
    <row r="162" spans="1:65" x14ac:dyDescent="0.25">
      <c r="A162" s="27"/>
      <c r="B162" s="36">
        <f>Stat!B160</f>
        <v>0</v>
      </c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</row>
    <row r="163" spans="1:65" x14ac:dyDescent="0.25">
      <c r="A163" s="27"/>
      <c r="B163" s="36">
        <f>Stat!B161</f>
        <v>0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</row>
    <row r="164" spans="1:65" x14ac:dyDescent="0.25">
      <c r="A164" s="27"/>
      <c r="B164" s="36">
        <f>Stat!B162</f>
        <v>0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</row>
    <row r="165" spans="1:65" x14ac:dyDescent="0.25">
      <c r="A165" s="27"/>
      <c r="B165" s="36">
        <f>Stat!B163</f>
        <v>0</v>
      </c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</row>
    <row r="166" spans="1:65" x14ac:dyDescent="0.25">
      <c r="A166" s="27"/>
      <c r="B166" s="36">
        <f>Stat!B164</f>
        <v>0</v>
      </c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</row>
    <row r="167" spans="1:65" x14ac:dyDescent="0.25">
      <c r="A167" s="27"/>
      <c r="B167" s="36">
        <f>Stat!B165</f>
        <v>0</v>
      </c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</row>
    <row r="168" spans="1:65" x14ac:dyDescent="0.25">
      <c r="A168" s="27"/>
      <c r="B168" s="36">
        <f>Stat!B166</f>
        <v>0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</row>
    <row r="169" spans="1:65" x14ac:dyDescent="0.25">
      <c r="A169" s="27"/>
      <c r="B169" s="36">
        <f>Stat!B167</f>
        <v>0</v>
      </c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</row>
    <row r="170" spans="1:65" x14ac:dyDescent="0.25">
      <c r="A170" s="27"/>
      <c r="B170" s="36">
        <f>Stat!B168</f>
        <v>0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</row>
    <row r="171" spans="1:65" x14ac:dyDescent="0.25">
      <c r="A171" s="27"/>
      <c r="B171" s="36">
        <f>Stat!B169</f>
        <v>0</v>
      </c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</row>
    <row r="172" spans="1:65" x14ac:dyDescent="0.25">
      <c r="A172" s="27"/>
      <c r="B172" s="36">
        <f>Stat!B170</f>
        <v>0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</row>
    <row r="173" spans="1:65" x14ac:dyDescent="0.25">
      <c r="A173" s="27"/>
      <c r="B173" s="36">
        <f>Stat!B171</f>
        <v>0</v>
      </c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</row>
    <row r="174" spans="1:65" x14ac:dyDescent="0.25">
      <c r="A174" s="27"/>
      <c r="B174" s="36">
        <f>Stat!B172</f>
        <v>0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</row>
    <row r="175" spans="1:65" x14ac:dyDescent="0.25">
      <c r="A175" s="27"/>
      <c r="B175" s="36">
        <f>Stat!B173</f>
        <v>0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</row>
    <row r="176" spans="1:65" x14ac:dyDescent="0.25">
      <c r="A176" s="27"/>
      <c r="B176" s="36">
        <f>Stat!B174</f>
        <v>0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</row>
    <row r="177" spans="1:65" x14ac:dyDescent="0.25">
      <c r="A177" s="27"/>
      <c r="B177" s="36">
        <f>Stat!B175</f>
        <v>0</v>
      </c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</row>
    <row r="178" spans="1:65" x14ac:dyDescent="0.25">
      <c r="A178" s="27"/>
      <c r="B178" s="36">
        <f>Stat!B176</f>
        <v>0</v>
      </c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</row>
    <row r="179" spans="1:65" x14ac:dyDescent="0.25">
      <c r="A179" s="27"/>
      <c r="B179" s="36">
        <f>Stat!B177</f>
        <v>0</v>
      </c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</row>
    <row r="180" spans="1:65" x14ac:dyDescent="0.25">
      <c r="A180" s="27"/>
      <c r="B180" s="36">
        <f>Stat!B178</f>
        <v>0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</row>
    <row r="181" spans="1:65" x14ac:dyDescent="0.25">
      <c r="A181" s="27"/>
      <c r="B181" s="36">
        <f>Stat!B179</f>
        <v>0</v>
      </c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</row>
    <row r="182" spans="1:65" x14ac:dyDescent="0.25">
      <c r="A182" s="27"/>
      <c r="B182" s="36">
        <f>Stat!B180</f>
        <v>0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</row>
    <row r="183" spans="1:65" x14ac:dyDescent="0.25">
      <c r="A183" s="27"/>
      <c r="B183" s="36">
        <f>Stat!B181</f>
        <v>0</v>
      </c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</row>
    <row r="184" spans="1:65" x14ac:dyDescent="0.25">
      <c r="A184" s="27"/>
      <c r="B184" s="36">
        <f>Stat!B182</f>
        <v>0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</row>
    <row r="185" spans="1:65" x14ac:dyDescent="0.25">
      <c r="A185" s="27"/>
      <c r="B185" s="36">
        <f>Stat!B183</f>
        <v>0</v>
      </c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</row>
    <row r="186" spans="1:65" x14ac:dyDescent="0.25">
      <c r="A186" s="27"/>
      <c r="B186" s="36">
        <f>Stat!B184</f>
        <v>0</v>
      </c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</row>
    <row r="187" spans="1:65" x14ac:dyDescent="0.25">
      <c r="A187" s="27"/>
      <c r="B187" s="36">
        <f>Stat!B185</f>
        <v>0</v>
      </c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</row>
    <row r="188" spans="1:65" x14ac:dyDescent="0.25">
      <c r="A188" s="27"/>
      <c r="B188" s="36">
        <f>Stat!B186</f>
        <v>0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</row>
    <row r="189" spans="1:65" x14ac:dyDescent="0.25">
      <c r="A189" s="27"/>
      <c r="B189" s="36">
        <f>Stat!B187</f>
        <v>0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</row>
    <row r="190" spans="1:65" x14ac:dyDescent="0.25">
      <c r="A190" s="27"/>
      <c r="B190" s="36">
        <f>Stat!B188</f>
        <v>0</v>
      </c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</row>
    <row r="191" spans="1:65" x14ac:dyDescent="0.25">
      <c r="A191" s="27"/>
      <c r="B191" s="36">
        <f>Stat!B189</f>
        <v>0</v>
      </c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</row>
    <row r="192" spans="1:65" x14ac:dyDescent="0.25">
      <c r="A192" s="27"/>
      <c r="B192" s="36">
        <f>Stat!B190</f>
        <v>0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</row>
    <row r="193" spans="1:65" x14ac:dyDescent="0.25">
      <c r="A193" s="27"/>
      <c r="B193" s="36">
        <f>Stat!B191</f>
        <v>0</v>
      </c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</row>
    <row r="194" spans="1:65" x14ac:dyDescent="0.25">
      <c r="A194" s="27"/>
      <c r="B194" s="36">
        <f>Stat!B192</f>
        <v>0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</row>
    <row r="195" spans="1:65" x14ac:dyDescent="0.25">
      <c r="A195" s="27"/>
      <c r="B195" s="36">
        <f>Stat!B193</f>
        <v>0</v>
      </c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</row>
    <row r="196" spans="1:65" x14ac:dyDescent="0.25">
      <c r="A196" s="27"/>
      <c r="B196" s="36">
        <f>Stat!B194</f>
        <v>0</v>
      </c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</row>
    <row r="197" spans="1:65" x14ac:dyDescent="0.25">
      <c r="A197" s="27"/>
      <c r="B197" s="36">
        <f>Stat!B195</f>
        <v>0</v>
      </c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</row>
    <row r="198" spans="1:65" x14ac:dyDescent="0.25">
      <c r="A198" s="27"/>
      <c r="B198" s="36">
        <f>Stat!B196</f>
        <v>0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</row>
    <row r="199" spans="1:65" x14ac:dyDescent="0.25">
      <c r="A199" s="27"/>
      <c r="B199" s="36">
        <f>Stat!B197</f>
        <v>0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</row>
    <row r="200" spans="1:65" x14ac:dyDescent="0.25">
      <c r="A200" s="27"/>
      <c r="B200" s="36">
        <f>Stat!B198</f>
        <v>0</v>
      </c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</row>
    <row r="201" spans="1:65" x14ac:dyDescent="0.25">
      <c r="A201" s="27"/>
      <c r="B201" s="36">
        <f>Stat!B199</f>
        <v>0</v>
      </c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</row>
    <row r="202" spans="1:65" x14ac:dyDescent="0.25">
      <c r="A202" s="27"/>
      <c r="B202" s="36">
        <f>Stat!B200</f>
        <v>0</v>
      </c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</row>
    <row r="203" spans="1:65" x14ac:dyDescent="0.25">
      <c r="A203" s="27"/>
      <c r="B203" s="36">
        <f>Stat!B201</f>
        <v>0</v>
      </c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</row>
    <row r="204" spans="1:65" x14ac:dyDescent="0.25">
      <c r="A204" s="27"/>
      <c r="B204" s="36">
        <f>Stat!B202</f>
        <v>0</v>
      </c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</row>
    <row r="205" spans="1:65" x14ac:dyDescent="0.25">
      <c r="A205" s="27"/>
      <c r="B205" s="36">
        <f>Stat!B203</f>
        <v>0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</row>
    <row r="206" spans="1:65" x14ac:dyDescent="0.25">
      <c r="A206" s="27"/>
      <c r="B206" s="36">
        <f>Stat!B204</f>
        <v>0</v>
      </c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</row>
    <row r="207" spans="1:65" x14ac:dyDescent="0.25">
      <c r="A207" s="29"/>
      <c r="B207" s="36">
        <f>Stat!B205</f>
        <v>0</v>
      </c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</row>
    <row r="208" spans="1:65" x14ac:dyDescent="0.25">
      <c r="A208" s="29"/>
      <c r="B208" s="36">
        <f>Stat!B206</f>
        <v>0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</row>
    <row r="209" spans="1:65" x14ac:dyDescent="0.25">
      <c r="A209" s="29"/>
      <c r="B209" s="36">
        <f>Stat!B207</f>
        <v>0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</row>
    <row r="210" spans="1:65" x14ac:dyDescent="0.25">
      <c r="A210" s="29"/>
      <c r="B210" s="36">
        <f>Stat!B208</f>
        <v>0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</row>
    <row r="211" spans="1:65" x14ac:dyDescent="0.25">
      <c r="A211" s="29"/>
      <c r="B211" s="36">
        <f>Stat!B209</f>
        <v>0</v>
      </c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</row>
  </sheetData>
  <mergeCells count="32">
    <mergeCell ref="AG9:AI9"/>
    <mergeCell ref="AJ9:AL9"/>
    <mergeCell ref="AM9:AO9"/>
    <mergeCell ref="BH9:BJ9"/>
    <mergeCell ref="BK9:BM9"/>
    <mergeCell ref="AP9:AR9"/>
    <mergeCell ref="AS9:AU9"/>
    <mergeCell ref="AV9:AX9"/>
    <mergeCell ref="AY9:BA9"/>
    <mergeCell ref="BB9:BD9"/>
    <mergeCell ref="BE9:BG9"/>
    <mergeCell ref="A7:B7"/>
    <mergeCell ref="A2:H2"/>
    <mergeCell ref="I2:Q2"/>
    <mergeCell ref="A8:A10"/>
    <mergeCell ref="B8:B10"/>
    <mergeCell ref="C8:BM8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1:H1"/>
    <mergeCell ref="I1:Q1"/>
    <mergeCell ref="A3:Q3"/>
    <mergeCell ref="A4:Q4"/>
    <mergeCell ref="A5:Q5"/>
  </mergeCells>
  <conditionalFormatting sqref="K13:K21 N13:N33 Q13:Q33 K23:K33">
    <cfRule type="cellIs" dxfId="0" priority="1" stopIfTrue="1" operator="greaterThan">
      <formula>0.25</formula>
    </cfRule>
  </conditionalFormatting>
  <dataValidations count="1">
    <dataValidation type="whole" operator="greaterThanOrEqual" allowBlank="1" showErrorMessage="1" errorTitle="Ошибка заполнения" error="Только целые числа больше 0" sqref="C23:H32 C12:BM12 C13:H21 C7:BM7">
      <formula1>0</formula1>
      <formula2>0</formula2>
    </dataValidation>
  </dataValidations>
  <pageMargins left="0.19652777777777777" right="0.19652777777777777" top="0.19652777777777777" bottom="0.19652777777777777" header="0.51180555555555551" footer="0.51180555555555551"/>
  <pageSetup paperSize="9" scale="90" firstPageNumber="0" orientation="landscape" horizontalDpi="300" verticalDpi="300"/>
  <headerFooter alignWithMargins="0"/>
  <ignoredErrors>
    <ignoredError sqref="A3:BM11 A1:BM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Kod</vt:lpstr>
      <vt:lpstr>Otchet</vt:lpstr>
      <vt:lpstr>Stat</vt:lpstr>
      <vt:lpstr>I stypen</vt:lpstr>
      <vt:lpstr>II stypen</vt:lpstr>
      <vt:lpstr>III stypen</vt:lpstr>
      <vt:lpstr>Sch-02-3-9_класс</vt:lpstr>
      <vt:lpstr>Sch-02-3-10_класс</vt:lpstr>
      <vt:lpstr>Sch-02-3-11_класс</vt:lpstr>
      <vt:lpstr>Excel_BuiltIn__FilterDatabase_1</vt:lpstr>
      <vt:lpstr>'Sch-02-3-10_класс'!Заголовки_для_печати</vt:lpstr>
      <vt:lpstr>'Sch-02-3-11_класс'!Заголовки_для_печати</vt:lpstr>
      <vt:lpstr>'Sch-02-3-9_класс'!Заголовки_для_печати</vt:lpstr>
      <vt:lpstr>Stat!Заголовки_для_печати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2017-11-01T02:13:03Z</cp:lastPrinted>
  <dcterms:created xsi:type="dcterms:W3CDTF">2013-10-30T09:11:19Z</dcterms:created>
  <dcterms:modified xsi:type="dcterms:W3CDTF">2017-11-01T08:06:59Z</dcterms:modified>
</cp:coreProperties>
</file>